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tabRatio="976" firstSheet="10" activeTab="21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3" sheetId="5" r:id="rId5"/>
    <sheet name="Прилог 4" sheetId="6" r:id="rId6"/>
    <sheet name="Прилог 4 наставак" sheetId="7" r:id="rId7"/>
    <sheet name="Прилог 5" sheetId="8" r:id="rId8"/>
    <sheet name="Прилог 5а" sheetId="9" r:id="rId9"/>
    <sheet name="Прилог 5б" sheetId="10" r:id="rId10"/>
    <sheet name="Прилог 6" sheetId="11" r:id="rId11"/>
    <sheet name="Прилог 7" sheetId="12" r:id="rId12"/>
    <sheet name="Прилог  8" sheetId="13" r:id="rId13"/>
    <sheet name="Прилог 9" sheetId="14" r:id="rId14"/>
    <sheet name="Прилог 10" sheetId="15" r:id="rId15"/>
    <sheet name="Прилог 11" sheetId="16" r:id="rId16"/>
    <sheet name="Прилог 11a" sheetId="17" r:id="rId17"/>
    <sheet name="Прилог 11б" sheetId="18" r:id="rId18"/>
    <sheet name="Прилог 12" sheetId="19" r:id="rId19"/>
    <sheet name="Прилог 13" sheetId="20" r:id="rId20"/>
    <sheet name="Прилог 14" sheetId="21" r:id="rId21"/>
    <sheet name="Прилог 15" sheetId="22" r:id="rId22"/>
    <sheet name="Прилог 16" sheetId="23" r:id="rId23"/>
    <sheet name="Прилог 17" sheetId="24" r:id="rId24"/>
    <sheet name="Sheet1" sheetId="25" r:id="rId25"/>
  </sheets>
  <definedNames>
    <definedName name="_xlfn.IFERROR" hidden="1">#NAME?</definedName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2">'Прилог 16'!$B$3:$O$185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  <definedName name="_xlnm.Print_Titles" localSheetId="0">'Прилог 1'!$4:$5</definedName>
    <definedName name="_xlnm.Print_Titles" localSheetId="21">'Прилог 15'!$6:$7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</definedNames>
  <calcPr fullCalcOnLoad="1"/>
</workbook>
</file>

<file path=xl/sharedStrings.xml><?xml version="1.0" encoding="utf-8"?>
<sst xmlns="http://schemas.openxmlformats.org/spreadsheetml/2006/main" count="2057" uniqueCount="953">
  <si>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</si>
  <si>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</si>
  <si>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</si>
  <si>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</si>
  <si>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</si>
  <si>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</si>
  <si>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</si>
  <si>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</si>
  <si>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</si>
  <si>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</si>
  <si>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</si>
  <si>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</si>
  <si>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</si>
  <si>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</si>
  <si>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</si>
  <si>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</si>
  <si>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</si>
  <si>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</si>
  <si>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</si>
  <si>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</si>
  <si>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</si>
  <si>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</si>
  <si>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</si>
  <si>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</si>
  <si>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</si>
  <si>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</si>
  <si>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</si>
  <si>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</si>
  <si>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</si>
  <si>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</si>
  <si>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</si>
  <si>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</si>
  <si>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</si>
  <si>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</si>
  <si>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</si>
  <si>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</si>
  <si>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</si>
  <si>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</si>
  <si>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</si>
  <si>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</si>
  <si>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</si>
  <si>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</si>
  <si>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</si>
  <si>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</si>
  <si>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</si>
  <si>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</si>
  <si>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</si>
  <si>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</si>
  <si>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</si>
  <si>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</si>
  <si>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</si>
  <si>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</si>
  <si>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</si>
  <si>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</si>
  <si>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</si>
  <si>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</si>
  <si>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</si>
  <si>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</si>
  <si>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</si>
  <si>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</si>
  <si>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</si>
  <si>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</si>
  <si>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</si>
  <si>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</si>
  <si>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</si>
  <si>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</si>
  <si>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</si>
  <si>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</si>
  <si>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</si>
  <si>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</si>
  <si>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</si>
  <si>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</si>
  <si>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</si>
  <si>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</si>
  <si>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</si>
  <si>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</si>
  <si>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</si>
  <si>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</si>
  <si>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</si>
  <si>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</si>
  <si>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</si>
  <si>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</si>
  <si>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</si>
  <si>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</si>
  <si>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</si>
  <si>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</si>
  <si>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</si>
  <si>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</si>
  <si>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</si>
  <si>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</si>
  <si>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</si>
  <si>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</si>
  <si>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</si>
  <si>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</si>
  <si>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</si>
  <si>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</si>
  <si>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</si>
  <si>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</si>
  <si>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</si>
  <si>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</si>
  <si>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</si>
  <si>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</si>
  <si>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</si>
  <si>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</si>
  <si>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</si>
  <si>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</si>
  <si>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</si>
  <si>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</si>
  <si>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</si>
  <si>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</si>
  <si>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</si>
  <si>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</si>
  <si>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</si>
  <si>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</si>
  <si>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</si>
  <si>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</si>
  <si>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</si>
  <si>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</si>
  <si>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</si>
  <si>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</si>
  <si>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</si>
  <si>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</si>
  <si>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</si>
  <si>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</si>
  <si>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</si>
  <si>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</si>
  <si>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</si>
  <si>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</si>
  <si>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</si>
  <si>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</si>
  <si>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</si>
  <si>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</si>
  <si>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</si>
  <si>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</si>
  <si>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</si>
  <si>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</si>
  <si>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</si>
  <si>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</si>
  <si>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</si>
  <si>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</si>
  <si>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</si>
  <si>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</si>
  <si>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</si>
  <si>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</si>
  <si>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</si>
  <si>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</si>
  <si>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</si>
  <si>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</si>
  <si>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</si>
  <si>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</si>
  <si>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</si>
  <si>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</si>
  <si>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</si>
  <si>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</si>
  <si>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</si>
  <si>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</si>
  <si>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</si>
  <si>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</si>
  <si>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</si>
  <si>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</si>
  <si>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</si>
  <si>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</si>
  <si>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</si>
  <si>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</si>
  <si>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</si>
  <si>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</si>
  <si>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</si>
  <si>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</si>
  <si>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</si>
  <si>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</si>
  <si>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</si>
  <si>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</si>
  <si>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</si>
  <si>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</si>
  <si>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</si>
  <si>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</si>
  <si>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</si>
  <si>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</si>
  <si>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</si>
  <si>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</si>
  <si>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</si>
  <si>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</si>
  <si>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</si>
  <si>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</si>
  <si>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</si>
  <si>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</si>
  <si>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</si>
  <si>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</si>
  <si>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</si>
  <si>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</si>
  <si>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</si>
  <si>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</si>
  <si>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</si>
  <si>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</si>
  <si>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</si>
  <si>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</si>
  <si>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</si>
  <si>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</si>
  <si>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</si>
  <si>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</si>
  <si>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</si>
  <si>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</si>
  <si>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</si>
  <si>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</si>
  <si>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</si>
  <si>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</si>
  <si>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</si>
  <si>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</si>
  <si>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</si>
  <si>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</si>
  <si>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</si>
  <si>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</si>
  <si>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</si>
  <si>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</si>
  <si>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</si>
  <si>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</si>
  <si>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</si>
  <si>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</si>
  <si>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</si>
  <si>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</si>
  <si>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</si>
  <si>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</si>
  <si>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</si>
  <si>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</si>
  <si>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</si>
  <si>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</si>
  <si>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</si>
  <si>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</si>
  <si>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</si>
  <si>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</si>
  <si>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</si>
  <si>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</si>
  <si>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</si>
  <si>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</si>
  <si>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</si>
  <si>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</si>
  <si>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</si>
  <si>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</si>
  <si>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</si>
  <si>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</si>
  <si>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</si>
  <si>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</si>
  <si>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</si>
  <si>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</si>
  <si>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</si>
  <si>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</si>
  <si>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</si>
  <si>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</si>
  <si>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</si>
  <si>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</si>
  <si>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</si>
  <si>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</si>
  <si>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</si>
  <si>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</si>
  <si>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</si>
  <si>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</si>
  <si>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</si>
  <si>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</si>
  <si>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</si>
  <si>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</si>
  <si>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</si>
  <si>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</si>
  <si>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</si>
  <si>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</si>
  <si>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</si>
  <si>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</si>
  <si>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</si>
  <si>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</si>
  <si>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</si>
  <si>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</si>
  <si>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</si>
  <si>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</si>
  <si>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</si>
  <si>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</si>
  <si>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</si>
  <si>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</si>
  <si>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</si>
  <si>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</si>
  <si>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</si>
  <si>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</si>
  <si>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</si>
  <si>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</si>
  <si>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</si>
  <si>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</si>
  <si>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</si>
  <si>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</si>
  <si>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</si>
  <si>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</si>
  <si>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</si>
  <si>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</si>
  <si>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</si>
  <si>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</si>
  <si>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</si>
  <si>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</si>
  <si>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</si>
  <si>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</si>
  <si>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</si>
  <si>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</si>
  <si>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</si>
  <si>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</si>
  <si>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</si>
  <si>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</si>
  <si>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</si>
  <si>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</si>
  <si>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</si>
  <si>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</si>
  <si>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</si>
  <si>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</si>
  <si>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</si>
  <si>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</si>
  <si>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</si>
  <si>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</si>
  <si>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</si>
  <si>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</si>
  <si>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</si>
  <si>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</si>
  <si>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</si>
  <si>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</si>
  <si>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</si>
  <si>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</si>
  <si>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</si>
  <si>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</si>
  <si>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</si>
  <si>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</si>
  <si>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</si>
  <si>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</si>
  <si>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</si>
  <si>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</si>
  <si>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</si>
  <si>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</si>
  <si>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</si>
  <si>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</si>
  <si>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</si>
  <si>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</si>
  <si>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</si>
  <si>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</si>
  <si>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</si>
  <si>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</si>
  <si>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</si>
  <si>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</si>
  <si>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Прилог 1б</t>
  </si>
  <si>
    <t xml:space="preserve"> </t>
  </si>
  <si>
    <t>Запослени</t>
  </si>
  <si>
    <t>Приказ планираних и реализованих индикатора пословања</t>
  </si>
  <si>
    <t>Прилог 13.</t>
  </si>
  <si>
    <t>Прилог 14.</t>
  </si>
  <si>
    <t>Средства буџета  (по контима)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</si>
  <si>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</si>
  <si>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</si>
  <si>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</si>
  <si>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</si>
  <si>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</si>
  <si>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</si>
  <si>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</si>
  <si>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</si>
  <si>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</si>
  <si>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</si>
  <si>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</si>
  <si>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</si>
  <si>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</si>
  <si>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</si>
  <si>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</si>
  <si>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</si>
  <si>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31.12.2019.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</si>
  <si>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</si>
  <si>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</si>
  <si>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</si>
  <si>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</si>
  <si>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</si>
  <si>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</si>
  <si>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Број прималаца отпремнине</t>
  </si>
  <si>
    <t>29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</si>
  <si>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</si>
  <si>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</si>
  <si>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</si>
  <si>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</si>
  <si>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</si>
  <si>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</si>
  <si>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</si>
  <si>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</si>
  <si>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</si>
  <si>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</si>
  <si>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</si>
  <si>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</si>
  <si>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</si>
  <si>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</si>
  <si>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</si>
  <si>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</si>
  <si>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</si>
  <si>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</si>
  <si>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</si>
  <si>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>2019. година реализација</t>
  </si>
  <si>
    <t>Стање на дан 31.12.2020.</t>
  </si>
  <si>
    <t>План на дан 31.12.2021.</t>
  </si>
  <si>
    <t>БИЛАНС СТАЊА  на дан 31.12.2021. године</t>
  </si>
  <si>
    <t>у периоду од 01.01. до 31.12.2021. године</t>
  </si>
  <si>
    <t>Број на дан 31.12.2021.</t>
  </si>
  <si>
    <t>Број запослених 31.12.2021.</t>
  </si>
  <si>
    <t>Стање на дан 31.12.2021. године</t>
  </si>
  <si>
    <t>Стање кредитне задужености у оригиналној валути
на дан 31.12.2021. године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</si>
  <si>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</si>
  <si>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</si>
  <si>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</si>
  <si>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</si>
  <si>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</si>
  <si>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</si>
  <si>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</si>
  <si>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</si>
  <si>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</si>
  <si>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</si>
  <si>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</si>
  <si>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</si>
  <si>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</si>
  <si>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</si>
  <si>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</si>
  <si>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</si>
  <si>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</si>
  <si>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</si>
  <si>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</si>
  <si>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</si>
  <si>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</si>
  <si>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</si>
  <si>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</si>
  <si>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</si>
  <si>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</si>
  <si>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</si>
  <si>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</si>
  <si>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</si>
  <si>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</si>
  <si>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</si>
  <si>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</si>
  <si>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</si>
  <si>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</si>
  <si>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</si>
  <si>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</si>
  <si>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</si>
  <si>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</si>
  <si>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</si>
  <si>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</si>
  <si>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</si>
  <si>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</si>
  <si>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</si>
  <si>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</si>
  <si>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</si>
  <si>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</si>
  <si>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</si>
  <si>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</si>
  <si>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</si>
  <si>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</si>
  <si>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</si>
  <si>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</si>
  <si>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</si>
  <si>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</si>
  <si>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</si>
  <si>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</si>
  <si>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</si>
  <si>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</si>
  <si>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</si>
  <si>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</si>
  <si>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</si>
  <si>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</si>
  <si>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</si>
  <si>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</si>
  <si>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</si>
  <si>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</si>
  <si>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</si>
  <si>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</si>
  <si>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</si>
  <si>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</si>
  <si>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</si>
  <si>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</si>
  <si>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</si>
  <si>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</si>
  <si>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</si>
  <si>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</si>
  <si>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</si>
  <si>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</si>
  <si>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</si>
  <si>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</si>
  <si>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</si>
  <si>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</si>
  <si>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</si>
  <si>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</si>
  <si>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</si>
  <si>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</si>
  <si>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</si>
  <si>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</si>
  <si>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</si>
  <si>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</si>
  <si>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</si>
  <si>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</si>
  <si>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</si>
  <si>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</si>
  <si>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</si>
  <si>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</si>
  <si>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</si>
  <si>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</si>
  <si>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</si>
  <si>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</si>
  <si>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</si>
  <si>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</si>
  <si>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</si>
  <si>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</si>
  <si>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</si>
  <si>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</si>
  <si>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</si>
  <si>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</si>
  <si>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</si>
  <si>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</si>
  <si>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</si>
  <si>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</si>
  <si>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</si>
  <si>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</si>
  <si>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</si>
  <si>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</si>
  <si>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</si>
  <si>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</si>
  <si>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</si>
  <si>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</si>
  <si>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</si>
  <si>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</si>
  <si>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</si>
  <si>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</si>
  <si>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</si>
  <si>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</si>
  <si>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</si>
  <si>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</si>
  <si>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</si>
  <si>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</si>
  <si>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</si>
  <si>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</si>
  <si>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</si>
  <si>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</si>
  <si>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</si>
  <si>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</si>
  <si>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</si>
  <si>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</si>
  <si>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</si>
  <si>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</si>
  <si>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</si>
  <si>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</si>
  <si>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</si>
  <si>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</si>
  <si>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</si>
  <si>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</si>
  <si>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</si>
  <si>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</si>
  <si>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</si>
  <si>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</si>
  <si>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</si>
  <si>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</si>
  <si>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</si>
  <si>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</si>
  <si>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</si>
  <si>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</si>
  <si>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</si>
  <si>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</si>
  <si>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</si>
  <si>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</si>
  <si>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</si>
  <si>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</si>
  <si>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</si>
  <si>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</si>
  <si>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</si>
  <si>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</si>
  <si>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</si>
  <si>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</si>
  <si>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</si>
  <si>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</si>
  <si>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Реализација (процена) на дан 31.12.2021.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</si>
  <si>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</si>
  <si>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</si>
  <si>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</si>
  <si>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</si>
  <si>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</si>
  <si>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</si>
  <si>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</si>
  <si>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</si>
  <si>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</si>
  <si>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</si>
  <si>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</si>
  <si>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</si>
  <si>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</si>
  <si>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</si>
  <si>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</si>
  <si>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</si>
  <si>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</si>
  <si>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</si>
  <si>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</si>
  <si>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</si>
  <si>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</si>
  <si>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</si>
  <si>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</si>
  <si>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</si>
  <si>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</si>
  <si>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</si>
  <si>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</si>
  <si>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</si>
  <si>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</si>
  <si>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</si>
  <si>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</si>
  <si>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</si>
  <si>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</si>
  <si>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</si>
  <si>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</si>
  <si>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</si>
  <si>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</si>
  <si>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</si>
  <si>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</si>
  <si>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</si>
  <si>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</si>
  <si>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</si>
  <si>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</si>
  <si>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</si>
  <si>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</si>
  <si>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</si>
  <si>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</si>
  <si>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</si>
  <si>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</si>
  <si>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</si>
  <si>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</si>
  <si>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</si>
  <si>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</si>
  <si>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</si>
  <si>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</si>
  <si>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</si>
  <si>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</si>
  <si>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</si>
  <si>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</si>
  <si>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</si>
  <si>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</si>
  <si>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</si>
  <si>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</si>
  <si>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</si>
  <si>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</si>
  <si>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</si>
  <si>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</si>
  <si>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</si>
  <si>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</si>
  <si>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</si>
  <si>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</si>
  <si>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</si>
  <si>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</si>
  <si>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</si>
  <si>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</si>
  <si>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</si>
  <si>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</si>
  <si>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</si>
  <si>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</si>
  <si>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</si>
  <si>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</si>
  <si>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</si>
  <si>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</si>
  <si>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</si>
  <si>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</si>
  <si>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</si>
  <si>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</si>
  <si>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</si>
  <si>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</si>
  <si>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</si>
  <si>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</si>
  <si>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</si>
  <si>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</si>
  <si>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</si>
  <si>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>за период од 01.01.2021. до 31.12.2021. године</t>
  </si>
  <si>
    <t>План
01.01-31.12.2021.</t>
  </si>
  <si>
    <t>Реализација (процена)
01.01-31.12.2021.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</si>
  <si>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</si>
  <si>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</si>
  <si>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</si>
  <si>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</si>
  <si>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</si>
  <si>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</si>
  <si>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</si>
  <si>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</si>
  <si>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</si>
  <si>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</si>
  <si>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</si>
  <si>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</si>
  <si>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</si>
  <si>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</si>
  <si>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</si>
  <si>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</si>
  <si>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</si>
  <si>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</si>
  <si>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</si>
  <si>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</si>
  <si>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</si>
  <si>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</si>
  <si>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</si>
  <si>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</si>
  <si>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</si>
  <si>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</si>
  <si>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</si>
  <si>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</si>
  <si>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</si>
  <si>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</si>
  <si>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</si>
  <si>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</si>
  <si>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</si>
  <si>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</si>
  <si>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</si>
  <si>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</si>
  <si>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</si>
  <si>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</si>
  <si>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</si>
  <si>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</si>
  <si>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</si>
  <si>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</si>
  <si>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</si>
  <si>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</si>
  <si>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</si>
  <si>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</si>
  <si>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</si>
  <si>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</si>
  <si>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</si>
  <si>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</si>
  <si>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Напомена: У последњој колони код % одступања реализације у односу на реализацију претходне године, пореде се план за 2022. годину и реализација из 2021. године.</t>
  </si>
  <si>
    <t>2020. година реализација</t>
  </si>
  <si>
    <t>2021. година реализација (процена)</t>
  </si>
  <si>
    <t>План 2022. година</t>
  </si>
  <si>
    <t>Стање на дан 31.12.2021.</t>
  </si>
  <si>
    <t>План на дан 31.12.2022.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</si>
  <si>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</si>
  <si>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</si>
  <si>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</si>
  <si>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</si>
  <si>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</si>
  <si>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</si>
  <si>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</si>
  <si>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</si>
  <si>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</si>
  <si>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</si>
  <si>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</si>
  <si>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</si>
  <si>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</si>
  <si>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</si>
  <si>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</si>
  <si>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</si>
  <si>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</si>
  <si>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</si>
  <si>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</si>
  <si>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</si>
  <si>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</si>
  <si>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</si>
  <si>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</si>
  <si>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</si>
  <si>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</si>
  <si>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</si>
  <si>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</si>
  <si>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</si>
  <si>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</si>
  <si>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</si>
  <si>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</si>
  <si>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</si>
  <si>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</si>
  <si>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</si>
  <si>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</si>
  <si>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</si>
  <si>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</si>
  <si>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БИЛАНС СТАЊА  на дан 31.12.2022. године</t>
  </si>
  <si>
    <t>Прилог 5а</t>
  </si>
  <si>
    <t>за период од 01.01.2022. до 31.12.2022. године</t>
  </si>
  <si>
    <t>План                  31.03.2022.</t>
  </si>
  <si>
    <t>План             30.06.2022.</t>
  </si>
  <si>
    <t>План              30.09.2022.</t>
  </si>
  <si>
    <t>План            31.12.2022.</t>
  </si>
  <si>
    <t>План                
01.01-31.03.2022.</t>
  </si>
  <si>
    <t>План
01.01-30.06.2022.</t>
  </si>
  <si>
    <t>План
01.01-30.09.2022.</t>
  </si>
  <si>
    <t>План                  
01.01-31.12.2022.</t>
  </si>
  <si>
    <r>
      <rPr>
        <b/>
        <sz val="10"/>
        <color indexed="8"/>
        <rFont val="Arial"/>
        <family val="2"/>
      </rPr>
      <t>EBITDA</t>
    </r>
    <r>
      <rPr>
        <sz val="10"/>
        <color indexed="8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</si>
  <si>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</si>
  <si>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</si>
  <si>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</si>
  <si>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</si>
  <si>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</si>
  <si>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</si>
  <si>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у периоду од 01.01. до 31.12.2022. године</t>
  </si>
  <si>
    <t>Прилог 5б</t>
  </si>
  <si>
    <t>План 
01.01-31.03.2022.</t>
  </si>
  <si>
    <t>План 
01.01-30.09.2022.</t>
  </si>
  <si>
    <t>План 
01.01-31.12.2022.</t>
  </si>
  <si>
    <t xml:space="preserve"> 01.01-31.12.2021. године</t>
  </si>
  <si>
    <t>План за период 01.01-31.12.2022. године</t>
  </si>
  <si>
    <t xml:space="preserve">План 
01.01-31.12.2021. </t>
  </si>
  <si>
    <t xml:space="preserve">Реализација (процена) 
01.01-31.12.2021. </t>
  </si>
  <si>
    <t>План
01.01-31.03.2022.</t>
  </si>
  <si>
    <t>Прилог 8.</t>
  </si>
  <si>
    <t>Број запослених по секторима / организационим јединицама на дан 31.12.2021. године</t>
  </si>
  <si>
    <t>Надзорни одбор /Скупштина</t>
  </si>
  <si>
    <t>Број на дан 31.12.2022.</t>
  </si>
  <si>
    <t>Број запослених 31.12.2022.</t>
  </si>
  <si>
    <t>Прилог 10</t>
  </si>
  <si>
    <t>Стање на дан 31.03.2022. године</t>
  </si>
  <si>
    <t>Стање на дан 30.06.2022. године</t>
  </si>
  <si>
    <t>Стање на дан 30.09.2022. године</t>
  </si>
  <si>
    <t>Стање на дан 31.12.2022. године</t>
  </si>
  <si>
    <t>Исплаћена маса за зараде, број запослених и просечна зарада по месецима за 2021. годину*- Бруто 1</t>
  </si>
  <si>
    <t>Исплата по месецима  2021.</t>
  </si>
  <si>
    <t>** старозапослени у 2021. години су они запослени који су били у радном односу у децембру 2020. године</t>
  </si>
  <si>
    <t xml:space="preserve">Планирана маса за зараде, број запослених и просечна зарада по месецима за 2022. годину - Бруто 1 </t>
  </si>
  <si>
    <t>План по месецима  2022.</t>
  </si>
  <si>
    <t>*старозапослени у 2022. години су они запослени који су били у радном односу у предузећу у децембру 2021. године</t>
  </si>
  <si>
    <t>Планирана маса за зараде увећана за доприносе на зараде, број запослених и просечна зарада по месецима за 2022. годину - Бруто 2</t>
  </si>
  <si>
    <t>Прилог 11a</t>
  </si>
  <si>
    <t>Комисија за ревизију                                                реализација 2021. година</t>
  </si>
  <si>
    <t>Комисија за ревизију                                                           план 2022. година</t>
  </si>
  <si>
    <t>Комисија за ревизију                                                 реализација 2021. година</t>
  </si>
  <si>
    <t>Комисија за ревизију                                                         план 2022. година</t>
  </si>
  <si>
    <t>Надзорни одбор / Скупштина                               реализација 2021. година</t>
  </si>
  <si>
    <t>Надзорни одбор / Скупштина                                                          план 2022. година</t>
  </si>
  <si>
    <t>Надзорни одбор / Скупштина                                            реализација 2021. година</t>
  </si>
  <si>
    <t>Надзорни одбор / Скупштина                                                            план 2022. година</t>
  </si>
  <si>
    <t>Стање кредитне задужености у динарима
на дан 31.12.2021.
године</t>
  </si>
  <si>
    <t xml:space="preserve"> План плаћања по кредиту за 2022. годину  у динарима</t>
  </si>
  <si>
    <t>Стање кредитне задужености у оригиналној валути
на дан 31.12.2022. године</t>
  </si>
  <si>
    <t>Стање кредитне задужености у динарима
на дан 31.12.2022. године</t>
  </si>
  <si>
    <t>Прилог 16.</t>
  </si>
  <si>
    <t>Прилог 17.</t>
  </si>
  <si>
    <t>Реализовано закључно са 31.12.2021. године</t>
  </si>
  <si>
    <t>Исплаћена у 2021. години</t>
  </si>
  <si>
    <t>Планирана у 2022. години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</si>
  <si>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</si>
  <si>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</si>
  <si>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</si>
  <si>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</si>
  <si>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</si>
  <si>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</si>
  <si>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</si>
  <si>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</si>
  <si>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</si>
  <si>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</si>
  <si>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</si>
  <si>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</si>
  <si>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</si>
  <si>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</si>
  <si>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</si>
  <si>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</si>
  <si>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</si>
  <si>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</si>
  <si>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</si>
  <si>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</si>
  <si>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</si>
  <si>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</si>
  <si>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</si>
  <si>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</si>
  <si>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</si>
  <si>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</si>
  <si>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</si>
  <si>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</si>
  <si>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</si>
  <si>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</si>
  <si>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</si>
  <si>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</si>
  <si>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</si>
  <si>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</si>
  <si>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</si>
  <si>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</si>
  <si>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t>Реализација  по месецима  2022.</t>
  </si>
  <si>
    <t>Реализација по месецима  2022.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</si>
  <si>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01.01.2022. до ___________ 2022. године - Бруто 1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</si>
  <si>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01.01.2022. до _________ 2022. године - Бруто 2</t>
  </si>
  <si>
    <t>Одлив кадрова у периоду 
01.01-31.03.2022.</t>
  </si>
  <si>
    <t>Пријем кадрова у периоду 
01.01-31.03.2022.</t>
  </si>
  <si>
    <t>Одлив кадрова у периоду 
01.07-30.09.2022.</t>
  </si>
  <si>
    <t>Пријем кадрова у периоду 
01.07-30.09.2022.</t>
  </si>
  <si>
    <t>Одлив кадрова у периоду 
01.04-30.06.2022.</t>
  </si>
  <si>
    <t>Пријем кадрова у периоду 
01.04-30.06.2022.</t>
  </si>
  <si>
    <t>Одлив кадрова у периоду 
01.10-31.12.2022.</t>
  </si>
  <si>
    <t>Пријем кадрова у периоду 
01.10-31.12.2022.</t>
  </si>
  <si>
    <t>Отпремнина за одлазак у пензију и технолошки вишак</t>
  </si>
  <si>
    <t>План 2021. година</t>
  </si>
  <si>
    <t>Рачунарска опрема</t>
  </si>
  <si>
    <t xml:space="preserve">Остала опрема </t>
  </si>
  <si>
    <t>Рачунске машине</t>
  </si>
  <si>
    <t>Извођење радова на објекту зграде у Чајетини</t>
  </si>
  <si>
    <t>Опрема за сателитско праћење возила</t>
  </si>
  <si>
    <t>Муљне пумпе</t>
  </si>
  <si>
    <t xml:space="preserve">Опрема за филтрацију </t>
  </si>
  <si>
    <t>Опрема за мерење нивоа и управљање пумпама РЧВ Мешћема</t>
  </si>
  <si>
    <t>Имплементација модела за матем.моделирање у постојећи ГИС</t>
  </si>
  <si>
    <t>Опрема за видео надзор за објекат Протина ћуприја</t>
  </si>
  <si>
    <t>Опрема за хлорисање са уградњом</t>
  </si>
  <si>
    <t>Ланци за радне машине</t>
  </si>
  <si>
    <t>Средства буџета (по контима)</t>
  </si>
  <si>
    <t>Млазнице за вому</t>
  </si>
  <si>
    <t>Ормар за опасне материје</t>
  </si>
  <si>
    <t>Лабораторијски фрижидер</t>
  </si>
  <si>
    <t>Грејна плоча</t>
  </si>
  <si>
    <t>Мобилни телефони</t>
  </si>
  <si>
    <t xml:space="preserve">План 2023 година                 </t>
  </si>
  <si>
    <t xml:space="preserve">План 2024. година                 </t>
  </si>
  <si>
    <t xml:space="preserve">Процесна опрема </t>
  </si>
  <si>
    <t>Опрема за ППЗ</t>
  </si>
  <si>
    <t>Намештај канцеларијски</t>
  </si>
  <si>
    <t>Хидростатички нивометар</t>
  </si>
  <si>
    <t>Доградња рачуноводственог софтвера</t>
  </si>
  <si>
    <t>технолошки вишак</t>
  </si>
  <si>
    <t>повећан обим посла</t>
  </si>
  <si>
    <t>BANKA INTESA</t>
  </si>
  <si>
    <t>OPREMA</t>
  </si>
  <si>
    <t>EUR</t>
  </si>
  <si>
    <t>NE</t>
  </si>
  <si>
    <t>10.10.2022</t>
  </si>
  <si>
    <t>12 MESECI</t>
  </si>
  <si>
    <t>10.11.2017</t>
  </si>
  <si>
    <t>13.02.2024</t>
  </si>
  <si>
    <t>14.03.2019</t>
  </si>
  <si>
    <t>14.04.2026</t>
  </si>
  <si>
    <t>14.05.2021</t>
  </si>
  <si>
    <t>13.05.2026</t>
  </si>
  <si>
    <t>14.06.2021</t>
  </si>
  <si>
    <t>02.06.2026</t>
  </si>
  <si>
    <t>02.06.2021</t>
  </si>
  <si>
    <t>Ценовни ризик</t>
  </si>
  <si>
    <t>%</t>
  </si>
  <si>
    <t>фактурисана вода /испоручена у мрежу</t>
  </si>
  <si>
    <t>Општа служба</t>
  </si>
  <si>
    <t>Служба рачуноводства</t>
  </si>
  <si>
    <t>Служба наплате</t>
  </si>
  <si>
    <t>Прерада воде</t>
  </si>
  <si>
    <t>Дистрибуција воде</t>
  </si>
  <si>
    <t>Возни парк</t>
  </si>
  <si>
    <t>Месни водоводи</t>
  </si>
  <si>
    <t>ГИС служба</t>
  </si>
  <si>
    <t>ППОВ</t>
  </si>
  <si>
    <t>Откривање места губитака воде, санирање кварова, замена дотрајале мреже</t>
  </si>
  <si>
    <t>повећање цене воде</t>
  </si>
  <si>
    <t>Смањење губитака  воде</t>
  </si>
  <si>
    <t>Ултразвучни мерач протока</t>
  </si>
  <si>
    <t>Путнички аутомобил</t>
  </si>
  <si>
    <t>Доставно возило</t>
  </si>
  <si>
    <t>Вибро плоча</t>
  </si>
  <si>
    <t>Палетна виљушка</t>
  </si>
  <si>
    <t>Електрофузиони апарат</t>
  </si>
  <si>
    <t>Дрон летилица</t>
  </si>
  <si>
    <t>Комбинована грађевинска машина</t>
  </si>
  <si>
    <t>Мерач протока /испорука у 2022/</t>
  </si>
  <si>
    <t>Половно доставно возило/испорука у 2022/</t>
  </si>
  <si>
    <t>Грађевиснка оплата</t>
  </si>
  <si>
    <t>0,10</t>
  </si>
  <si>
    <t>0,12</t>
  </si>
  <si>
    <t>16,43</t>
  </si>
  <si>
    <t>229,90</t>
  </si>
  <si>
    <t>23,51</t>
  </si>
  <si>
    <t>ПРИЛОГ 15</t>
  </si>
  <si>
    <t xml:space="preserve">ПЛАНИРАНА ФИНАНСИЈСКА СРЕДСТВА ЗА НАБАВКУ ДОБАРА, РАДОВА И УСЛУГА  У 2022.ГОДИНИ </t>
  </si>
  <si>
    <t>Реализација (процена)                               у 2021. години *</t>
  </si>
  <si>
    <t>План за                   01.01.-31.03.2022.</t>
  </si>
  <si>
    <t>План за                   01.01.-30.06.2022.</t>
  </si>
  <si>
    <t>План за                   01.01.-30.09.2022.</t>
  </si>
  <si>
    <t>План за                   01.01.-31.12.2022.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</si>
</sst>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  <numFmt numFmtId="191" formatCode="\+0%;\-0%;0%;"/>
    <numFmt numFmtId="192" formatCode="#,##0;[Red]#,##0"/>
    <numFmt numFmtId="193" formatCode="#,##0.00;[Red]#,##0.00"/>
    <numFmt numFmtId="194" formatCode="_-* #,##0.00\ _R_S_D_-;\-* #,##0.00\ _R_S_D_-;_-* &quot;-&quot;??\ _R_S_D_-;_-@_-"/>
  </numFmts>
  <fonts count="10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sz val="10"/>
      <color indexed="22"/>
      <name val="Arial"/>
      <family val="2"/>
    </font>
    <font>
      <sz val="10"/>
      <color indexed="47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9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0"/>
      <color theme="9" tint="0.7999799847602844"/>
      <name val="Arial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thin"/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>
        <color rgb="FF000000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>
        <color rgb="FF000000"/>
      </left>
      <right>
        <color indexed="63"/>
      </right>
      <top style="thin"/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1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80" fillId="0" borderId="0" xfId="0" applyFont="1" applyAlignment="1">
      <alignment/>
    </xf>
    <xf numFmtId="0" fontId="81" fillId="0" borderId="0" xfId="0" applyFont="1" applyBorder="1" applyAlignment="1">
      <alignment wrapText="1"/>
    </xf>
    <xf numFmtId="0" fontId="10" fillId="32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vertical="center" wrapText="1"/>
    </xf>
    <xf numFmtId="0" fontId="11" fillId="32" borderId="16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vertical="center" wrapText="1"/>
    </xf>
    <xf numFmtId="0" fontId="10" fillId="32" borderId="16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right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32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32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1" fillId="32" borderId="29" xfId="0" applyFont="1" applyFill="1" applyBorder="1" applyAlignment="1">
      <alignment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vertical="center" wrapText="1"/>
    </xf>
    <xf numFmtId="0" fontId="10" fillId="32" borderId="24" xfId="0" applyFont="1" applyFill="1" applyBorder="1" applyAlignment="1">
      <alignment vertical="center" wrapText="1"/>
    </xf>
    <xf numFmtId="0" fontId="11" fillId="32" borderId="30" xfId="0" applyFont="1" applyFill="1" applyBorder="1" applyAlignment="1">
      <alignment vertical="center" wrapText="1"/>
    </xf>
    <xf numFmtId="0" fontId="10" fillId="32" borderId="25" xfId="0" applyFont="1" applyFill="1" applyBorder="1" applyAlignment="1">
      <alignment vertical="center" wrapText="1"/>
    </xf>
    <xf numFmtId="0" fontId="11" fillId="32" borderId="25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2" fillId="0" borderId="0" xfId="0" applyNumberFormat="1" applyFont="1" applyFill="1" applyAlignment="1" applyProtection="1">
      <alignment/>
      <protection/>
    </xf>
    <xf numFmtId="0" fontId="82" fillId="0" borderId="11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Alignment="1" applyProtection="1">
      <alignment/>
      <protection/>
    </xf>
    <xf numFmtId="0" fontId="83" fillId="34" borderId="32" xfId="0" applyNumberFormat="1" applyFont="1" applyFill="1" applyBorder="1" applyAlignment="1" applyProtection="1">
      <alignment horizontal="center" vertical="center" wrapText="1"/>
      <protection/>
    </xf>
    <xf numFmtId="0" fontId="83" fillId="34" borderId="33" xfId="0" applyNumberFormat="1" applyFont="1" applyFill="1" applyBorder="1" applyAlignment="1" applyProtection="1">
      <alignment horizontal="center" vertical="center" wrapText="1"/>
      <protection/>
    </xf>
    <xf numFmtId="0" fontId="83" fillId="34" borderId="34" xfId="0" applyNumberFormat="1" applyFont="1" applyFill="1" applyBorder="1" applyAlignment="1" applyProtection="1">
      <alignment horizontal="center" vertical="center" wrapText="1"/>
      <protection/>
    </xf>
    <xf numFmtId="0" fontId="84" fillId="0" borderId="35" xfId="0" applyNumberFormat="1" applyFont="1" applyFill="1" applyBorder="1" applyAlignment="1" applyProtection="1">
      <alignment horizontal="center" vertical="center"/>
      <protection/>
    </xf>
    <xf numFmtId="0" fontId="84" fillId="0" borderId="22" xfId="0" applyNumberFormat="1" applyFont="1" applyFill="1" applyBorder="1" applyAlignment="1" applyProtection="1">
      <alignment horizontal="center" vertical="center"/>
      <protection/>
    </xf>
    <xf numFmtId="0" fontId="84" fillId="0" borderId="36" xfId="0" applyNumberFormat="1" applyFont="1" applyFill="1" applyBorder="1" applyAlignment="1" applyProtection="1">
      <alignment horizontal="center" vertical="center"/>
      <protection/>
    </xf>
    <xf numFmtId="0" fontId="84" fillId="0" borderId="30" xfId="0" applyNumberFormat="1" applyFont="1" applyFill="1" applyBorder="1" applyAlignment="1" applyProtection="1">
      <alignment horizontal="center" vertical="center"/>
      <protection/>
    </xf>
    <xf numFmtId="0" fontId="84" fillId="0" borderId="16" xfId="0" applyNumberFormat="1" applyFont="1" applyFill="1" applyBorder="1" applyAlignment="1" applyProtection="1">
      <alignment horizontal="center" vertical="center"/>
      <protection/>
    </xf>
    <xf numFmtId="0" fontId="84" fillId="0" borderId="37" xfId="0" applyNumberFormat="1" applyFont="1" applyFill="1" applyBorder="1" applyAlignment="1" applyProtection="1">
      <alignment horizontal="center" vertical="center"/>
      <protection/>
    </xf>
    <xf numFmtId="0" fontId="84" fillId="0" borderId="38" xfId="0" applyNumberFormat="1" applyFont="1" applyFill="1" applyBorder="1" applyAlignment="1" applyProtection="1">
      <alignment horizontal="center" vertical="center"/>
      <protection/>
    </xf>
    <xf numFmtId="0" fontId="84" fillId="0" borderId="39" xfId="0" applyNumberFormat="1" applyFont="1" applyFill="1" applyBorder="1" applyAlignment="1" applyProtection="1">
      <alignment horizontal="center" vertical="center"/>
      <protection/>
    </xf>
    <xf numFmtId="0" fontId="84" fillId="0" borderId="19" xfId="0" applyNumberFormat="1" applyFont="1" applyFill="1" applyBorder="1" applyAlignment="1" applyProtection="1">
      <alignment horizontal="center" vertical="center"/>
      <protection/>
    </xf>
    <xf numFmtId="0" fontId="84" fillId="0" borderId="25" xfId="0" applyNumberFormat="1" applyFont="1" applyFill="1" applyBorder="1" applyAlignment="1" applyProtection="1">
      <alignment horizontal="center" vertical="center"/>
      <protection/>
    </xf>
    <xf numFmtId="0" fontId="84" fillId="0" borderId="13" xfId="0" applyNumberFormat="1" applyFont="1" applyFill="1" applyBorder="1" applyAlignment="1" applyProtection="1">
      <alignment horizontal="center" vertical="center"/>
      <protection/>
    </xf>
    <xf numFmtId="0" fontId="84" fillId="0" borderId="24" xfId="0" applyNumberFormat="1" applyFont="1" applyFill="1" applyBorder="1" applyAlignment="1" applyProtection="1">
      <alignment horizontal="center" vertical="center"/>
      <protection/>
    </xf>
    <xf numFmtId="0" fontId="84" fillId="0" borderId="40" xfId="0" applyNumberFormat="1" applyFont="1" applyFill="1" applyBorder="1" applyAlignment="1" applyProtection="1">
      <alignment horizontal="center" vertical="center"/>
      <protection/>
    </xf>
    <xf numFmtId="0" fontId="84" fillId="0" borderId="41" xfId="0" applyNumberFormat="1" applyFont="1" applyFill="1" applyBorder="1" applyAlignment="1" applyProtection="1">
      <alignment horizontal="center" vertical="center"/>
      <protection/>
    </xf>
    <xf numFmtId="0" fontId="84" fillId="0" borderId="23" xfId="0" applyNumberFormat="1" applyFont="1" applyFill="1" applyBorder="1" applyAlignment="1" applyProtection="1">
      <alignment horizontal="center" vertical="center"/>
      <protection/>
    </xf>
    <xf numFmtId="0" fontId="84" fillId="0" borderId="42" xfId="0" applyNumberFormat="1" applyFont="1" applyFill="1" applyBorder="1" applyAlignment="1" applyProtection="1">
      <alignment horizontal="left" vertical="center" wrapText="1"/>
      <protection/>
    </xf>
    <xf numFmtId="0" fontId="84" fillId="0" borderId="43" xfId="0" applyNumberFormat="1" applyFont="1" applyFill="1" applyBorder="1" applyAlignment="1" applyProtection="1">
      <alignment horizontal="left" vertical="center" wrapText="1"/>
      <protection/>
    </xf>
    <xf numFmtId="0" fontId="84" fillId="0" borderId="44" xfId="0" applyNumberFormat="1" applyFont="1" applyFill="1" applyBorder="1" applyAlignment="1" applyProtection="1">
      <alignment horizontal="left" vertical="center" wrapText="1"/>
      <protection/>
    </xf>
    <xf numFmtId="0" fontId="84" fillId="0" borderId="38" xfId="0" applyNumberFormat="1" applyFont="1" applyFill="1" applyBorder="1" applyAlignment="1" applyProtection="1">
      <alignment horizontal="left" vertical="center" wrapText="1"/>
      <protection/>
    </xf>
    <xf numFmtId="0" fontId="84" fillId="0" borderId="40" xfId="0" applyNumberFormat="1" applyFont="1" applyFill="1" applyBorder="1" applyAlignment="1" applyProtection="1">
      <alignment horizontal="left" vertical="center" wrapText="1"/>
      <protection/>
    </xf>
    <xf numFmtId="0" fontId="84" fillId="0" borderId="45" xfId="0" applyNumberFormat="1" applyFont="1" applyFill="1" applyBorder="1" applyAlignment="1" applyProtection="1">
      <alignment horizontal="left" vertical="center" wrapText="1"/>
      <protection/>
    </xf>
    <xf numFmtId="0" fontId="84" fillId="0" borderId="46" xfId="0" applyNumberFormat="1" applyFont="1" applyFill="1" applyBorder="1" applyAlignment="1" applyProtection="1">
      <alignment horizontal="center" vertical="center"/>
      <protection/>
    </xf>
    <xf numFmtId="0" fontId="84" fillId="0" borderId="47" xfId="0" applyNumberFormat="1" applyFont="1" applyFill="1" applyBorder="1" applyAlignment="1" applyProtection="1">
      <alignment horizontal="center" vertical="center"/>
      <protection/>
    </xf>
    <xf numFmtId="0" fontId="84" fillId="0" borderId="18" xfId="0" applyNumberFormat="1" applyFont="1" applyFill="1" applyBorder="1" applyAlignment="1" applyProtection="1">
      <alignment horizontal="center" vertical="center"/>
      <protection/>
    </xf>
    <xf numFmtId="0" fontId="84" fillId="0" borderId="26" xfId="0" applyNumberFormat="1" applyFont="1" applyFill="1" applyBorder="1" applyAlignment="1" applyProtection="1">
      <alignment horizontal="center" vertical="center"/>
      <protection/>
    </xf>
    <xf numFmtId="0" fontId="84" fillId="0" borderId="12" xfId="0" applyNumberFormat="1" applyFont="1" applyFill="1" applyBorder="1" applyAlignment="1" applyProtection="1">
      <alignment horizontal="center" vertical="center"/>
      <protection/>
    </xf>
    <xf numFmtId="0" fontId="84" fillId="0" borderId="21" xfId="0" applyNumberFormat="1" applyFont="1" applyFill="1" applyBorder="1" applyAlignment="1" applyProtection="1">
      <alignment horizontal="center" vertical="center"/>
      <protection/>
    </xf>
    <xf numFmtId="0" fontId="84" fillId="0" borderId="46" xfId="0" applyNumberFormat="1" applyFont="1" applyFill="1" applyBorder="1" applyAlignment="1" applyProtection="1">
      <alignment horizontal="left" vertical="center" wrapText="1"/>
      <protection/>
    </xf>
    <xf numFmtId="0" fontId="85" fillId="0" borderId="0" xfId="0" applyNumberFormat="1" applyFont="1" applyFill="1" applyAlignment="1" applyProtection="1">
      <alignment horizontal="right"/>
      <protection/>
    </xf>
    <xf numFmtId="0" fontId="86" fillId="0" borderId="0" xfId="0" applyNumberFormat="1" applyFont="1" applyFill="1" applyAlignment="1" applyProtection="1">
      <alignment/>
      <protection hidden="1"/>
    </xf>
    <xf numFmtId="0" fontId="82" fillId="0" borderId="0" xfId="0" applyNumberFormat="1" applyFont="1" applyFill="1" applyAlignment="1" applyProtection="1">
      <alignment/>
      <protection hidden="1"/>
    </xf>
    <xf numFmtId="0" fontId="82" fillId="0" borderId="0" xfId="0" applyNumberFormat="1" applyFont="1" applyFill="1" applyAlignment="1" applyProtection="1">
      <alignment/>
      <protection locked="0"/>
    </xf>
    <xf numFmtId="0" fontId="82" fillId="0" borderId="0" xfId="0" applyNumberFormat="1" applyFont="1" applyFill="1" applyBorder="1" applyAlignment="1" applyProtection="1">
      <alignment/>
      <protection locked="0"/>
    </xf>
    <xf numFmtId="0" fontId="82" fillId="0" borderId="11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87" fillId="0" borderId="0" xfId="0" applyNumberFormat="1" applyFont="1" applyFill="1" applyAlignment="1" applyProtection="1">
      <alignment/>
      <protection hidden="1"/>
    </xf>
    <xf numFmtId="0" fontId="88" fillId="0" borderId="0" xfId="0" applyNumberFormat="1" applyFont="1" applyFill="1" applyAlignment="1" applyProtection="1">
      <alignment/>
      <protection hidden="1"/>
    </xf>
    <xf numFmtId="0" fontId="88" fillId="0" borderId="0" xfId="0" applyNumberFormat="1" applyFont="1" applyFill="1" applyAlignment="1" applyProtection="1">
      <alignment/>
      <protection locked="0"/>
    </xf>
    <xf numFmtId="0" fontId="89" fillId="0" borderId="0" xfId="0" applyNumberFormat="1" applyFont="1" applyFill="1" applyAlignment="1" applyProtection="1">
      <alignment/>
      <protection locked="0"/>
    </xf>
    <xf numFmtId="0" fontId="83" fillId="35" borderId="18" xfId="0" applyNumberFormat="1" applyFont="1" applyFill="1" applyBorder="1" applyAlignment="1" applyProtection="1">
      <alignment horizontal="center" vertical="center"/>
      <protection locked="0"/>
    </xf>
    <xf numFmtId="0" fontId="83" fillId="35" borderId="48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47" xfId="0" applyNumberFormat="1" applyFont="1" applyFill="1" applyBorder="1" applyAlignment="1" applyProtection="1">
      <alignment horizontal="center" vertical="center"/>
      <protection locked="0"/>
    </xf>
    <xf numFmtId="0" fontId="83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41" xfId="0" applyNumberFormat="1" applyFont="1" applyFill="1" applyBorder="1" applyAlignment="1" applyProtection="1">
      <alignment horizontal="center" vertical="center"/>
      <protection locked="0"/>
    </xf>
    <xf numFmtId="0" fontId="84" fillId="36" borderId="50" xfId="0" applyNumberFormat="1" applyFont="1" applyFill="1" applyBorder="1" applyAlignment="1" applyProtection="1">
      <alignment horizontal="center" vertical="center"/>
      <protection hidden="1"/>
    </xf>
    <xf numFmtId="0" fontId="84" fillId="0" borderId="30" xfId="0" applyNumberFormat="1" applyFont="1" applyFill="1" applyBorder="1" applyAlignment="1" applyProtection="1">
      <alignment horizontal="center" vertical="center"/>
      <protection locked="0"/>
    </xf>
    <xf numFmtId="0" fontId="84" fillId="36" borderId="23" xfId="0" applyNumberFormat="1" applyFont="1" applyFill="1" applyBorder="1" applyAlignment="1" applyProtection="1">
      <alignment horizontal="center" vertical="center"/>
      <protection hidden="1"/>
    </xf>
    <xf numFmtId="0" fontId="84" fillId="36" borderId="30" xfId="0" applyNumberFormat="1" applyFont="1" applyFill="1" applyBorder="1" applyAlignment="1" applyProtection="1">
      <alignment horizontal="center" vertical="center"/>
      <protection hidden="1"/>
    </xf>
    <xf numFmtId="0" fontId="84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84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87" fillId="0" borderId="0" xfId="0" applyNumberFormat="1" applyFont="1" applyFill="1" applyBorder="1" applyAlignment="1" applyProtection="1">
      <alignment/>
      <protection hidden="1"/>
    </xf>
    <xf numFmtId="0" fontId="88" fillId="0" borderId="0" xfId="0" applyNumberFormat="1" applyFont="1" applyFill="1" applyBorder="1" applyAlignment="1" applyProtection="1">
      <alignment/>
      <protection hidden="1"/>
    </xf>
    <xf numFmtId="0" fontId="82" fillId="0" borderId="0" xfId="0" applyNumberFormat="1" applyFont="1" applyFill="1" applyBorder="1" applyAlignment="1" applyProtection="1">
      <alignment/>
      <protection hidden="1"/>
    </xf>
    <xf numFmtId="0" fontId="8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90" fillId="0" borderId="0" xfId="0" applyNumberFormat="1" applyFont="1" applyFill="1" applyAlignment="1" applyProtection="1">
      <alignment/>
      <protection locked="0"/>
    </xf>
    <xf numFmtId="0" fontId="83" fillId="0" borderId="0" xfId="0" applyNumberFormat="1" applyFont="1" applyFill="1" applyAlignment="1" applyProtection="1">
      <alignment/>
      <protection locked="0"/>
    </xf>
    <xf numFmtId="3" fontId="84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8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1" fillId="32" borderId="27" xfId="0" applyFont="1" applyFill="1" applyBorder="1" applyAlignment="1">
      <alignment horizontal="center" vertical="center" wrapText="1"/>
    </xf>
    <xf numFmtId="49" fontId="10" fillId="32" borderId="27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33" borderId="24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75" fillId="0" borderId="0" xfId="0" applyFont="1" applyAlignment="1">
      <alignment/>
    </xf>
    <xf numFmtId="0" fontId="80" fillId="0" borderId="0" xfId="0" applyFont="1" applyAlignment="1">
      <alignment horizontal="right"/>
    </xf>
    <xf numFmtId="0" fontId="0" fillId="0" borderId="53" xfId="0" applyFont="1" applyBorder="1" applyAlignment="1">
      <alignment/>
    </xf>
    <xf numFmtId="0" fontId="80" fillId="0" borderId="54" xfId="0" applyFont="1" applyBorder="1" applyAlignment="1">
      <alignment horizontal="right"/>
    </xf>
    <xf numFmtId="3" fontId="18" fillId="0" borderId="16" xfId="0" applyNumberFormat="1" applyFont="1" applyBorder="1" applyAlignment="1">
      <alignment horizontal="center" vertical="center"/>
    </xf>
    <xf numFmtId="0" fontId="0" fillId="36" borderId="29" xfId="0" applyFont="1" applyFill="1" applyBorder="1" applyAlignment="1">
      <alignment/>
    </xf>
    <xf numFmtId="3" fontId="75" fillId="0" borderId="16" xfId="0" applyNumberFormat="1" applyFont="1" applyBorder="1" applyAlignment="1">
      <alignment horizontal="center" vertical="center"/>
    </xf>
    <xf numFmtId="0" fontId="0" fillId="37" borderId="55" xfId="0" applyFont="1" applyFill="1" applyBorder="1" applyAlignment="1">
      <alignment/>
    </xf>
    <xf numFmtId="0" fontId="0" fillId="37" borderId="56" xfId="0" applyFont="1" applyFill="1" applyBorder="1" applyAlignment="1">
      <alignment horizontal="right"/>
    </xf>
    <xf numFmtId="3" fontId="75" fillId="0" borderId="3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91" fillId="36" borderId="57" xfId="0" applyFont="1" applyFill="1" applyBorder="1" applyAlignment="1">
      <alignment/>
    </xf>
    <xf numFmtId="0" fontId="0" fillId="0" borderId="58" xfId="0" applyFont="1" applyBorder="1" applyAlignment="1">
      <alignment/>
    </xf>
    <xf numFmtId="3" fontId="0" fillId="0" borderId="30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59" xfId="0" applyFont="1" applyBorder="1" applyAlignment="1">
      <alignment horizontal="center" vertical="center"/>
    </xf>
    <xf numFmtId="0" fontId="80" fillId="36" borderId="60" xfId="0" applyFont="1" applyFill="1" applyBorder="1" applyAlignment="1">
      <alignment/>
    </xf>
    <xf numFmtId="0" fontId="80" fillId="36" borderId="61" xfId="0" applyFont="1" applyFill="1" applyBorder="1" applyAlignment="1">
      <alignment horizontal="right"/>
    </xf>
    <xf numFmtId="3" fontId="80" fillId="0" borderId="16" xfId="0" applyNumberFormat="1" applyFont="1" applyBorder="1" applyAlignment="1">
      <alignment horizontal="center" vertical="center"/>
    </xf>
    <xf numFmtId="3" fontId="80" fillId="0" borderId="14" xfId="0" applyNumberFormat="1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91" fillId="36" borderId="29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80" fillId="0" borderId="63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right"/>
    </xf>
    <xf numFmtId="0" fontId="0" fillId="37" borderId="0" xfId="0" applyFont="1" applyFill="1" applyAlignment="1">
      <alignment/>
    </xf>
    <xf numFmtId="0" fontId="18" fillId="0" borderId="45" xfId="0" applyFont="1" applyBorder="1" applyAlignment="1">
      <alignment/>
    </xf>
    <xf numFmtId="0" fontId="0" fillId="37" borderId="63" xfId="0" applyFont="1" applyFill="1" applyBorder="1" applyAlignment="1">
      <alignment horizontal="right"/>
    </xf>
    <xf numFmtId="0" fontId="0" fillId="37" borderId="0" xfId="0" applyFont="1" applyFill="1" applyBorder="1" applyAlignment="1">
      <alignment horizontal="center"/>
    </xf>
    <xf numFmtId="0" fontId="0" fillId="37" borderId="63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right"/>
    </xf>
    <xf numFmtId="0" fontId="92" fillId="0" borderId="43" xfId="0" applyFont="1" applyBorder="1" applyAlignment="1">
      <alignment horizontal="center" vertical="center"/>
    </xf>
    <xf numFmtId="0" fontId="92" fillId="0" borderId="45" xfId="0" applyFont="1" applyBorder="1" applyAlignment="1">
      <alignment horizontal="center" vertical="center"/>
    </xf>
    <xf numFmtId="0" fontId="92" fillId="0" borderId="44" xfId="0" applyFont="1" applyBorder="1" applyAlignment="1">
      <alignment horizontal="center" vertical="center"/>
    </xf>
    <xf numFmtId="0" fontId="0" fillId="36" borderId="64" xfId="0" applyFont="1" applyFill="1" applyBorder="1" applyAlignment="1">
      <alignment horizontal="center" vertical="center" wrapText="1"/>
    </xf>
    <xf numFmtId="0" fontId="0" fillId="36" borderId="64" xfId="0" applyFont="1" applyFill="1" applyBorder="1" applyAlignment="1">
      <alignment horizontal="center" wrapText="1"/>
    </xf>
    <xf numFmtId="0" fontId="0" fillId="36" borderId="62" xfId="0" applyFont="1" applyFill="1" applyBorder="1" applyAlignment="1">
      <alignment horizontal="center" vertical="center" wrapText="1"/>
    </xf>
    <xf numFmtId="0" fontId="80" fillId="0" borderId="52" xfId="0" applyFont="1" applyBorder="1" applyAlignment="1">
      <alignment/>
    </xf>
    <xf numFmtId="0" fontId="80" fillId="0" borderId="43" xfId="0" applyFont="1" applyBorder="1" applyAlignment="1">
      <alignment/>
    </xf>
    <xf numFmtId="0" fontId="80" fillId="0" borderId="38" xfId="0" applyFont="1" applyBorder="1" applyAlignment="1">
      <alignment/>
    </xf>
    <xf numFmtId="0" fontId="80" fillId="0" borderId="45" xfId="0" applyFont="1" applyBorder="1" applyAlignment="1">
      <alignment/>
    </xf>
    <xf numFmtId="14" fontId="80" fillId="36" borderId="64" xfId="0" applyNumberFormat="1" applyFont="1" applyFill="1" applyBorder="1" applyAlignment="1">
      <alignment horizontal="center" vertical="center" wrapText="1"/>
    </xf>
    <xf numFmtId="0" fontId="80" fillId="0" borderId="51" xfId="0" applyFont="1" applyBorder="1" applyAlignment="1">
      <alignment/>
    </xf>
    <xf numFmtId="0" fontId="80" fillId="0" borderId="44" xfId="0" applyFont="1" applyBorder="1" applyAlignment="1">
      <alignment/>
    </xf>
    <xf numFmtId="0" fontId="80" fillId="0" borderId="40" xfId="0" applyFont="1" applyBorder="1" applyAlignment="1">
      <alignment/>
    </xf>
    <xf numFmtId="0" fontId="0" fillId="37" borderId="63" xfId="0" applyFont="1" applyFill="1" applyBorder="1" applyAlignment="1">
      <alignment/>
    </xf>
    <xf numFmtId="0" fontId="80" fillId="37" borderId="63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80" fillId="37" borderId="10" xfId="0" applyFont="1" applyFill="1" applyBorder="1" applyAlignment="1">
      <alignment horizontal="center"/>
    </xf>
    <xf numFmtId="0" fontId="0" fillId="37" borderId="62" xfId="0" applyFont="1" applyFill="1" applyBorder="1" applyAlignment="1">
      <alignment horizontal="right"/>
    </xf>
    <xf numFmtId="0" fontId="80" fillId="36" borderId="65" xfId="0" applyFont="1" applyFill="1" applyBorder="1" applyAlignment="1">
      <alignment horizontal="center" vertical="center" wrapText="1"/>
    </xf>
    <xf numFmtId="0" fontId="80" fillId="36" borderId="65" xfId="0" applyFont="1" applyFill="1" applyBorder="1" applyAlignment="1">
      <alignment horizontal="center" wrapText="1"/>
    </xf>
    <xf numFmtId="0" fontId="0" fillId="37" borderId="52" xfId="0" applyFont="1" applyFill="1" applyBorder="1" applyAlignment="1">
      <alignment horizontal="left"/>
    </xf>
    <xf numFmtId="0" fontId="80" fillId="37" borderId="52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/>
    </xf>
    <xf numFmtId="0" fontId="80" fillId="37" borderId="66" xfId="0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left"/>
    </xf>
    <xf numFmtId="0" fontId="80" fillId="0" borderId="45" xfId="0" applyFont="1" applyBorder="1" applyAlignment="1">
      <alignment horizontal="center" vertical="center"/>
    </xf>
    <xf numFmtId="0" fontId="80" fillId="0" borderId="64" xfId="0" applyFont="1" applyBorder="1" applyAlignment="1">
      <alignment horizontal="center" vertical="center"/>
    </xf>
    <xf numFmtId="0" fontId="0" fillId="0" borderId="40" xfId="0" applyFont="1" applyBorder="1" applyAlignment="1">
      <alignment horizontal="left"/>
    </xf>
    <xf numFmtId="0" fontId="8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80" fillId="0" borderId="67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36" borderId="40" xfId="0" applyFont="1" applyFill="1" applyBorder="1" applyAlignment="1">
      <alignment horizontal="left"/>
    </xf>
    <xf numFmtId="0" fontId="80" fillId="36" borderId="40" xfId="0" applyFont="1" applyFill="1" applyBorder="1" applyAlignment="1">
      <alignment horizontal="center" vertical="center"/>
    </xf>
    <xf numFmtId="0" fontId="80" fillId="36" borderId="44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left"/>
    </xf>
    <xf numFmtId="0" fontId="80" fillId="36" borderId="11" xfId="0" applyFont="1" applyFill="1" applyBorder="1" applyAlignment="1">
      <alignment horizontal="center" vertical="center"/>
    </xf>
    <xf numFmtId="0" fontId="80" fillId="36" borderId="66" xfId="0" applyFont="1" applyFill="1" applyBorder="1" applyAlignment="1">
      <alignment horizontal="center" vertical="center"/>
    </xf>
    <xf numFmtId="0" fontId="80" fillId="36" borderId="43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left"/>
    </xf>
    <xf numFmtId="0" fontId="80" fillId="36" borderId="45" xfId="0" applyFont="1" applyFill="1" applyBorder="1" applyAlignment="1">
      <alignment horizontal="center" vertical="center"/>
    </xf>
    <xf numFmtId="0" fontId="80" fillId="36" borderId="46" xfId="0" applyFont="1" applyFill="1" applyBorder="1" applyAlignment="1">
      <alignment horizontal="center" vertical="center"/>
    </xf>
    <xf numFmtId="0" fontId="80" fillId="36" borderId="64" xfId="0" applyFont="1" applyFill="1" applyBorder="1" applyAlignment="1">
      <alignment horizontal="center" vertical="center"/>
    </xf>
    <xf numFmtId="0" fontId="91" fillId="37" borderId="0" xfId="0" applyFont="1" applyFill="1" applyBorder="1" applyAlignment="1">
      <alignment/>
    </xf>
    <xf numFmtId="0" fontId="80" fillId="37" borderId="0" xfId="0" applyFont="1" applyFill="1" applyBorder="1" applyAlignment="1">
      <alignment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68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68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3" fontId="14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9" xfId="0" applyFont="1" applyBorder="1" applyAlignment="1">
      <alignment horizontal="left" vertical="center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38" borderId="41" xfId="60" applyNumberFormat="1" applyFont="1" applyFill="1" applyBorder="1" applyAlignment="1">
      <alignment horizontal="center" vertical="center"/>
      <protection/>
    </xf>
    <xf numFmtId="0" fontId="3" fillId="38" borderId="23" xfId="60" applyFont="1" applyFill="1" applyBorder="1" applyAlignment="1">
      <alignment horizontal="left" vertical="center" wrapText="1"/>
      <protection/>
    </xf>
    <xf numFmtId="3" fontId="3" fillId="0" borderId="30" xfId="60" applyNumberFormat="1" applyFont="1" applyFill="1" applyBorder="1" applyAlignment="1">
      <alignment horizontal="center" vertical="center"/>
      <protection/>
    </xf>
    <xf numFmtId="3" fontId="3" fillId="0" borderId="70" xfId="60" applyNumberFormat="1" applyFont="1" applyFill="1" applyBorder="1" applyAlignment="1">
      <alignment horizontal="center" vertical="center"/>
      <protection/>
    </xf>
    <xf numFmtId="3" fontId="3" fillId="0" borderId="16" xfId="60" applyNumberFormat="1" applyFont="1" applyFill="1" applyBorder="1" applyAlignment="1">
      <alignment horizontal="center" vertical="center"/>
      <protection/>
    </xf>
    <xf numFmtId="3" fontId="3" fillId="0" borderId="23" xfId="60" applyNumberFormat="1" applyFont="1" applyFill="1" applyBorder="1" applyAlignment="1">
      <alignment horizontal="center" vertical="center"/>
      <protection/>
    </xf>
    <xf numFmtId="49" fontId="3" fillId="38" borderId="19" xfId="60" applyNumberFormat="1" applyFont="1" applyFill="1" applyBorder="1" applyAlignment="1">
      <alignment horizontal="center" vertical="center"/>
      <protection/>
    </xf>
    <xf numFmtId="0" fontId="3" fillId="38" borderId="24" xfId="60" applyFont="1" applyFill="1" applyBorder="1" applyAlignment="1">
      <alignment horizontal="left" vertical="center" wrapText="1"/>
      <protection/>
    </xf>
    <xf numFmtId="3" fontId="3" fillId="0" borderId="25" xfId="60" applyNumberFormat="1" applyFont="1" applyFill="1" applyBorder="1" applyAlignment="1">
      <alignment horizontal="center" vertical="center"/>
      <protection/>
    </xf>
    <xf numFmtId="3" fontId="3" fillId="0" borderId="71" xfId="60" applyNumberFormat="1" applyFont="1" applyFill="1" applyBorder="1" applyAlignment="1">
      <alignment horizontal="center" vertical="center"/>
      <protection/>
    </xf>
    <xf numFmtId="3" fontId="3" fillId="0" borderId="13" xfId="60" applyNumberFormat="1" applyFont="1" applyFill="1" applyBorder="1" applyAlignment="1">
      <alignment horizontal="center" vertical="center"/>
      <protection/>
    </xf>
    <xf numFmtId="3" fontId="3" fillId="0" borderId="24" xfId="60" applyNumberFormat="1" applyFont="1" applyFill="1" applyBorder="1" applyAlignment="1">
      <alignment horizontal="center" vertical="center"/>
      <protection/>
    </xf>
    <xf numFmtId="49" fontId="3" fillId="38" borderId="24" xfId="60" applyNumberFormat="1" applyFont="1" applyFill="1" applyBorder="1" applyAlignment="1">
      <alignment horizontal="center" vertical="center" wrapText="1"/>
      <protection/>
    </xf>
    <xf numFmtId="0" fontId="3" fillId="38" borderId="24" xfId="60" applyFont="1" applyFill="1" applyBorder="1" applyAlignment="1">
      <alignment vertical="center"/>
      <protection/>
    </xf>
    <xf numFmtId="0" fontId="3" fillId="38" borderId="24" xfId="60" applyFont="1" applyFill="1" applyBorder="1" applyAlignment="1">
      <alignment vertical="center" wrapText="1"/>
      <protection/>
    </xf>
    <xf numFmtId="0" fontId="3" fillId="38" borderId="24" xfId="60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80" fillId="0" borderId="41" xfId="61" applyNumberFormat="1" applyFont="1" applyBorder="1" applyAlignment="1">
      <alignment horizontal="center" vertical="center"/>
      <protection/>
    </xf>
    <xf numFmtId="3" fontId="80" fillId="0" borderId="16" xfId="61" applyNumberFormat="1" applyFont="1" applyBorder="1" applyAlignment="1">
      <alignment horizontal="center" vertical="center"/>
      <protection/>
    </xf>
    <xf numFmtId="3" fontId="80" fillId="0" borderId="19" xfId="61" applyNumberFormat="1" applyFont="1" applyBorder="1" applyAlignment="1">
      <alignment horizontal="center" vertical="center"/>
      <protection/>
    </xf>
    <xf numFmtId="3" fontId="80" fillId="0" borderId="13" xfId="61" applyNumberFormat="1" applyFont="1" applyBorder="1" applyAlignment="1">
      <alignment horizontal="center" vertical="center"/>
      <protection/>
    </xf>
    <xf numFmtId="3" fontId="80" fillId="0" borderId="18" xfId="61" applyNumberFormat="1" applyFont="1" applyBorder="1" applyAlignment="1">
      <alignment horizontal="center" vertical="center"/>
      <protection/>
    </xf>
    <xf numFmtId="3" fontId="80" fillId="0" borderId="12" xfId="61" applyNumberFormat="1" applyFont="1" applyBorder="1" applyAlignment="1">
      <alignment horizontal="center" vertical="center"/>
      <protection/>
    </xf>
    <xf numFmtId="3" fontId="80" fillId="35" borderId="14" xfId="61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/>
    </xf>
    <xf numFmtId="3" fontId="3" fillId="0" borderId="74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76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3" fontId="3" fillId="0" borderId="7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62" xfId="0" applyNumberFormat="1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93" fillId="0" borderId="0" xfId="0" applyFont="1" applyAlignment="1">
      <alignment/>
    </xf>
    <xf numFmtId="0" fontId="15" fillId="0" borderId="0" xfId="0" applyFont="1" applyAlignment="1">
      <alignment wrapText="1"/>
    </xf>
    <xf numFmtId="0" fontId="3" fillId="0" borderId="41" xfId="0" applyFont="1" applyBorder="1" applyAlignment="1">
      <alignment horizontal="center" vertical="center" wrapText="1"/>
    </xf>
    <xf numFmtId="3" fontId="3" fillId="0" borderId="78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18" fillId="35" borderId="79" xfId="0" applyFont="1" applyFill="1" applyBorder="1" applyAlignment="1">
      <alignment horizontal="center" vertical="center" wrapText="1"/>
    </xf>
    <xf numFmtId="0" fontId="18" fillId="35" borderId="80" xfId="0" applyFont="1" applyFill="1" applyBorder="1" applyAlignment="1">
      <alignment horizontal="center" vertical="center" wrapText="1"/>
    </xf>
    <xf numFmtId="0" fontId="18" fillId="35" borderId="81" xfId="0" applyFont="1" applyFill="1" applyBorder="1" applyAlignment="1">
      <alignment horizontal="center" vertical="center" wrapText="1"/>
    </xf>
    <xf numFmtId="3" fontId="3" fillId="35" borderId="59" xfId="0" applyNumberFormat="1" applyFont="1" applyFill="1" applyBorder="1" applyAlignment="1">
      <alignment horizontal="center" vertical="center"/>
    </xf>
    <xf numFmtId="3" fontId="3" fillId="35" borderId="31" xfId="0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/>
    </xf>
    <xf numFmtId="3" fontId="3" fillId="35" borderId="62" xfId="0" applyNumberFormat="1" applyFont="1" applyFill="1" applyBorder="1" applyAlignment="1">
      <alignment horizontal="center" vertical="center"/>
    </xf>
    <xf numFmtId="3" fontId="3" fillId="35" borderId="73" xfId="0" applyNumberFormat="1" applyFont="1" applyFill="1" applyBorder="1" applyAlignment="1">
      <alignment horizontal="center" vertical="center"/>
    </xf>
    <xf numFmtId="3" fontId="3" fillId="35" borderId="50" xfId="0" applyNumberFormat="1" applyFont="1" applyFill="1" applyBorder="1" applyAlignment="1">
      <alignment horizontal="center" vertical="center"/>
    </xf>
    <xf numFmtId="4" fontId="3" fillId="35" borderId="26" xfId="0" applyNumberFormat="1" applyFont="1" applyFill="1" applyBorder="1" applyAlignment="1">
      <alignment horizontal="center" vertical="center"/>
    </xf>
    <xf numFmtId="4" fontId="3" fillId="35" borderId="21" xfId="0" applyNumberFormat="1" applyFont="1" applyFill="1" applyBorder="1" applyAlignment="1">
      <alignment horizontal="center" vertical="center"/>
    </xf>
    <xf numFmtId="0" fontId="18" fillId="35" borderId="65" xfId="0" applyFont="1" applyFill="1" applyBorder="1" applyAlignment="1">
      <alignment horizontal="center" vertical="center" wrapText="1"/>
    </xf>
    <xf numFmtId="0" fontId="18" fillId="35" borderId="82" xfId="0" applyFont="1" applyFill="1" applyBorder="1" applyAlignment="1">
      <alignment horizontal="center" vertical="center" wrapText="1"/>
    </xf>
    <xf numFmtId="0" fontId="3" fillId="35" borderId="83" xfId="0" applyFont="1" applyFill="1" applyBorder="1" applyAlignment="1">
      <alignment horizontal="right" vertical="center" wrapText="1"/>
    </xf>
    <xf numFmtId="0" fontId="14" fillId="35" borderId="59" xfId="0" applyFont="1" applyFill="1" applyBorder="1" applyAlignment="1">
      <alignment horizontal="right" vertical="center" wrapText="1"/>
    </xf>
    <xf numFmtId="3" fontId="3" fillId="35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39" borderId="66" xfId="60" applyFont="1" applyFill="1" applyBorder="1" applyAlignment="1">
      <alignment horizontal="center" vertical="center" wrapText="1"/>
      <protection/>
    </xf>
    <xf numFmtId="49" fontId="3" fillId="0" borderId="41" xfId="60" applyNumberFormat="1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left" vertical="center" wrapText="1"/>
      <protection/>
    </xf>
    <xf numFmtId="3" fontId="3" fillId="0" borderId="84" xfId="60" applyNumberFormat="1" applyFont="1" applyBorder="1" applyAlignment="1">
      <alignment horizontal="center" vertical="center"/>
      <protection/>
    </xf>
    <xf numFmtId="0" fontId="3" fillId="40" borderId="66" xfId="60" applyFont="1" applyFill="1" applyBorder="1" applyAlignment="1">
      <alignment vertical="center"/>
      <protection/>
    </xf>
    <xf numFmtId="49" fontId="3" fillId="0" borderId="30" xfId="60" applyNumberFormat="1" applyFont="1" applyBorder="1" applyAlignment="1">
      <alignment horizontal="center" vertical="center"/>
      <protection/>
    </xf>
    <xf numFmtId="3" fontId="3" fillId="0" borderId="23" xfId="60" applyNumberFormat="1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49" fontId="3" fillId="0" borderId="19" xfId="60" applyNumberFormat="1" applyFont="1" applyBorder="1" applyAlignment="1">
      <alignment horizontal="center" vertical="center"/>
      <protection/>
    </xf>
    <xf numFmtId="0" fontId="21" fillId="0" borderId="13" xfId="60" applyFont="1" applyBorder="1" applyAlignment="1">
      <alignment horizontal="left" vertical="center"/>
      <protection/>
    </xf>
    <xf numFmtId="3" fontId="3" fillId="0" borderId="27" xfId="60" applyNumberFormat="1" applyFont="1" applyBorder="1" applyAlignment="1">
      <alignment horizontal="center" vertical="center"/>
      <protection/>
    </xf>
    <xf numFmtId="0" fontId="3" fillId="40" borderId="66" xfId="60" applyFont="1" applyFill="1" applyBorder="1">
      <alignment/>
      <protection/>
    </xf>
    <xf numFmtId="49" fontId="3" fillId="0" borderId="25" xfId="60" applyNumberFormat="1" applyFont="1" applyBorder="1" applyAlignment="1">
      <alignment horizontal="center" vertical="center"/>
      <protection/>
    </xf>
    <xf numFmtId="3" fontId="3" fillId="0" borderId="24" xfId="60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/>
    </xf>
    <xf numFmtId="0" fontId="3" fillId="0" borderId="13" xfId="60" applyFont="1" applyBorder="1" applyAlignment="1">
      <alignment horizontal="left" vertical="center"/>
      <protection/>
    </xf>
    <xf numFmtId="49" fontId="3" fillId="0" borderId="19" xfId="60" applyNumberFormat="1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left" vertical="center" wrapText="1"/>
      <protection/>
    </xf>
    <xf numFmtId="0" fontId="3" fillId="40" borderId="66" xfId="60" applyFont="1" applyFill="1" applyBorder="1" applyAlignment="1">
      <alignment vertical="center" wrapText="1"/>
      <protection/>
    </xf>
    <xf numFmtId="49" fontId="3" fillId="0" borderId="25" xfId="60" applyNumberFormat="1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9" fontId="3" fillId="0" borderId="18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left" vertical="center"/>
      <protection/>
    </xf>
    <xf numFmtId="3" fontId="3" fillId="0" borderId="28" xfId="60" applyNumberFormat="1" applyFont="1" applyBorder="1" applyAlignment="1">
      <alignment horizontal="center" vertical="center"/>
      <protection/>
    </xf>
    <xf numFmtId="49" fontId="3" fillId="0" borderId="26" xfId="60" applyNumberFormat="1" applyFont="1" applyBorder="1" applyAlignment="1">
      <alignment horizontal="center" vertical="center"/>
      <protection/>
    </xf>
    <xf numFmtId="3" fontId="3" fillId="0" borderId="21" xfId="60" applyNumberFormat="1" applyFont="1" applyBorder="1" applyAlignment="1">
      <alignment horizontal="center" vertical="center"/>
      <protection/>
    </xf>
    <xf numFmtId="0" fontId="3" fillId="39" borderId="85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86" xfId="0" applyFont="1" applyFill="1" applyBorder="1" applyAlignment="1">
      <alignment/>
    </xf>
    <xf numFmtId="0" fontId="3" fillId="39" borderId="82" xfId="0" applyFont="1" applyFill="1" applyBorder="1" applyAlignment="1">
      <alignment/>
    </xf>
    <xf numFmtId="3" fontId="3" fillId="0" borderId="27" xfId="60" applyNumberFormat="1" applyFont="1" applyBorder="1" applyAlignment="1">
      <alignment horizontal="center" vertical="center" wrapText="1"/>
      <protection/>
    </xf>
    <xf numFmtId="3" fontId="3" fillId="0" borderId="24" xfId="60" applyNumberFormat="1" applyFont="1" applyBorder="1" applyAlignment="1">
      <alignment horizontal="center" vertical="center" wrapText="1"/>
      <protection/>
    </xf>
    <xf numFmtId="0" fontId="14" fillId="39" borderId="64" xfId="60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14" fillId="35" borderId="76" xfId="60" applyFont="1" applyFill="1" applyBorder="1" applyAlignment="1">
      <alignment horizontal="center" vertical="center" wrapText="1"/>
      <protection/>
    </xf>
    <xf numFmtId="0" fontId="14" fillId="35" borderId="81" xfId="60" applyFont="1" applyFill="1" applyBorder="1" applyAlignment="1">
      <alignment horizontal="center" vertical="center" wrapText="1"/>
      <protection/>
    </xf>
    <xf numFmtId="3" fontId="14" fillId="35" borderId="80" xfId="60" applyNumberFormat="1" applyFont="1" applyFill="1" applyBorder="1" applyAlignment="1">
      <alignment horizontal="center" vertical="center"/>
      <protection/>
    </xf>
    <xf numFmtId="0" fontId="14" fillId="35" borderId="87" xfId="60" applyFont="1" applyFill="1" applyBorder="1" applyAlignment="1">
      <alignment horizontal="center" vertical="center" wrapText="1"/>
      <protection/>
    </xf>
    <xf numFmtId="0" fontId="14" fillId="35" borderId="79" xfId="60" applyFont="1" applyFill="1" applyBorder="1" applyAlignment="1">
      <alignment horizontal="center" vertical="center" wrapText="1"/>
      <protection/>
    </xf>
    <xf numFmtId="0" fontId="14" fillId="35" borderId="20" xfId="60" applyFont="1" applyFill="1" applyBorder="1" applyAlignment="1">
      <alignment horizontal="center" vertical="center" wrapText="1"/>
      <protection/>
    </xf>
    <xf numFmtId="0" fontId="14" fillId="35" borderId="14" xfId="60" applyFont="1" applyFill="1" applyBorder="1" applyAlignment="1">
      <alignment horizontal="center" vertical="center" wrapText="1"/>
      <protection/>
    </xf>
    <xf numFmtId="3" fontId="14" fillId="35" borderId="31" xfId="60" applyNumberFormat="1" applyFont="1" applyFill="1" applyBorder="1" applyAlignment="1">
      <alignment horizontal="center" vertical="center"/>
      <protection/>
    </xf>
    <xf numFmtId="3" fontId="14" fillId="35" borderId="17" xfId="60" applyNumberFormat="1" applyFont="1" applyFill="1" applyBorder="1" applyAlignment="1">
      <alignment horizontal="center" vertical="center"/>
      <protection/>
    </xf>
    <xf numFmtId="0" fontId="14" fillId="35" borderId="59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94" fillId="35" borderId="52" xfId="0" applyFont="1" applyFill="1" applyBorder="1" applyAlignment="1">
      <alignment horizontal="center" vertical="center"/>
    </xf>
    <xf numFmtId="3" fontId="92" fillId="0" borderId="30" xfId="0" applyNumberFormat="1" applyFont="1" applyBorder="1" applyAlignment="1">
      <alignment horizontal="center" vertical="center"/>
    </xf>
    <xf numFmtId="3" fontId="92" fillId="0" borderId="16" xfId="0" applyNumberFormat="1" applyFont="1" applyBorder="1" applyAlignment="1">
      <alignment horizontal="center" vertical="center"/>
    </xf>
    <xf numFmtId="3" fontId="92" fillId="0" borderId="23" xfId="0" applyNumberFormat="1" applyFont="1" applyBorder="1" applyAlignment="1">
      <alignment horizontal="center" vertical="center"/>
    </xf>
    <xf numFmtId="3" fontId="75" fillId="0" borderId="41" xfId="0" applyNumberFormat="1" applyFont="1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/>
    </xf>
    <xf numFmtId="3" fontId="92" fillId="0" borderId="41" xfId="0" applyNumberFormat="1" applyFont="1" applyBorder="1" applyAlignment="1">
      <alignment horizontal="center" vertical="center"/>
    </xf>
    <xf numFmtId="0" fontId="94" fillId="35" borderId="43" xfId="0" applyFont="1" applyFill="1" applyBorder="1" applyAlignment="1">
      <alignment horizontal="center" vertical="center"/>
    </xf>
    <xf numFmtId="3" fontId="92" fillId="0" borderId="25" xfId="0" applyNumberFormat="1" applyFont="1" applyBorder="1" applyAlignment="1">
      <alignment horizontal="center" vertical="center"/>
    </xf>
    <xf numFmtId="3" fontId="92" fillId="0" borderId="13" xfId="0" applyNumberFormat="1" applyFont="1" applyBorder="1" applyAlignment="1">
      <alignment horizontal="center" vertical="center"/>
    </xf>
    <xf numFmtId="3" fontId="92" fillId="0" borderId="24" xfId="0" applyNumberFormat="1" applyFont="1" applyBorder="1" applyAlignment="1">
      <alignment horizontal="center" vertical="center"/>
    </xf>
    <xf numFmtId="3" fontId="75" fillId="0" borderId="19" xfId="0" applyNumberFormat="1" applyFont="1" applyBorder="1" applyAlignment="1">
      <alignment horizontal="center" vertical="center"/>
    </xf>
    <xf numFmtId="3" fontId="75" fillId="0" borderId="13" xfId="0" applyNumberFormat="1" applyFont="1" applyBorder="1" applyAlignment="1">
      <alignment horizontal="center" vertical="center"/>
    </xf>
    <xf numFmtId="3" fontId="75" fillId="0" borderId="24" xfId="0" applyNumberFormat="1" applyFont="1" applyBorder="1" applyAlignment="1">
      <alignment horizontal="center" vertical="center"/>
    </xf>
    <xf numFmtId="3" fontId="92" fillId="0" borderId="19" xfId="0" applyNumberFormat="1" applyFont="1" applyBorder="1" applyAlignment="1">
      <alignment horizontal="center" vertical="center"/>
    </xf>
    <xf numFmtId="0" fontId="95" fillId="35" borderId="43" xfId="0" applyFont="1" applyFill="1" applyBorder="1" applyAlignment="1">
      <alignment horizontal="center" vertical="center"/>
    </xf>
    <xf numFmtId="3" fontId="96" fillId="0" borderId="13" xfId="0" applyNumberFormat="1" applyFont="1" applyBorder="1" applyAlignment="1">
      <alignment horizontal="center" vertical="center"/>
    </xf>
    <xf numFmtId="3" fontId="96" fillId="0" borderId="24" xfId="0" applyNumberFormat="1" applyFont="1" applyBorder="1" applyAlignment="1">
      <alignment horizontal="center" vertical="center"/>
    </xf>
    <xf numFmtId="3" fontId="75" fillId="38" borderId="19" xfId="0" applyNumberFormat="1" applyFont="1" applyFill="1" applyBorder="1" applyAlignment="1">
      <alignment horizontal="center" vertical="center"/>
    </xf>
    <xf numFmtId="3" fontId="75" fillId="38" borderId="13" xfId="0" applyNumberFormat="1" applyFont="1" applyFill="1" applyBorder="1" applyAlignment="1">
      <alignment horizontal="center" vertical="center"/>
    </xf>
    <xf numFmtId="3" fontId="75" fillId="38" borderId="24" xfId="0" applyNumberFormat="1" applyFont="1" applyFill="1" applyBorder="1" applyAlignment="1">
      <alignment horizontal="center" vertical="center"/>
    </xf>
    <xf numFmtId="3" fontId="96" fillId="38" borderId="19" xfId="0" applyNumberFormat="1" applyFont="1" applyFill="1" applyBorder="1" applyAlignment="1">
      <alignment horizontal="center" vertical="center"/>
    </xf>
    <xf numFmtId="3" fontId="96" fillId="38" borderId="13" xfId="0" applyNumberFormat="1" applyFont="1" applyFill="1" applyBorder="1" applyAlignment="1">
      <alignment horizontal="center" vertical="center"/>
    </xf>
    <xf numFmtId="0" fontId="95" fillId="35" borderId="45" xfId="0" applyFont="1" applyFill="1" applyBorder="1" applyAlignment="1">
      <alignment horizontal="center" vertical="center"/>
    </xf>
    <xf numFmtId="3" fontId="92" fillId="0" borderId="26" xfId="0" applyNumberFormat="1" applyFont="1" applyBorder="1" applyAlignment="1">
      <alignment horizontal="center" vertical="center"/>
    </xf>
    <xf numFmtId="3" fontId="96" fillId="0" borderId="12" xfId="0" applyNumberFormat="1" applyFont="1" applyBorder="1" applyAlignment="1">
      <alignment horizontal="center" vertical="center"/>
    </xf>
    <xf numFmtId="3" fontId="96" fillId="0" borderId="21" xfId="0" applyNumberFormat="1" applyFont="1" applyBorder="1" applyAlignment="1">
      <alignment horizontal="center" vertical="center"/>
    </xf>
    <xf numFmtId="3" fontId="75" fillId="0" borderId="18" xfId="0" applyNumberFormat="1" applyFont="1" applyBorder="1" applyAlignment="1">
      <alignment horizontal="center" vertical="center"/>
    </xf>
    <xf numFmtId="3" fontId="75" fillId="0" borderId="12" xfId="0" applyNumberFormat="1" applyFont="1" applyBorder="1" applyAlignment="1">
      <alignment horizontal="center" vertical="center"/>
    </xf>
    <xf numFmtId="3" fontId="75" fillId="0" borderId="21" xfId="0" applyNumberFormat="1" applyFont="1" applyBorder="1" applyAlignment="1">
      <alignment horizontal="center" vertical="center"/>
    </xf>
    <xf numFmtId="3" fontId="96" fillId="0" borderId="18" xfId="0" applyNumberFormat="1" applyFont="1" applyBorder="1" applyAlignment="1">
      <alignment horizontal="center" vertical="center"/>
    </xf>
    <xf numFmtId="0" fontId="96" fillId="0" borderId="0" xfId="0" applyFont="1" applyAlignment="1">
      <alignment/>
    </xf>
    <xf numFmtId="0" fontId="80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94" fillId="35" borderId="22" xfId="0" applyFont="1" applyFill="1" applyBorder="1" applyAlignment="1">
      <alignment horizontal="center" vertical="center"/>
    </xf>
    <xf numFmtId="3" fontId="92" fillId="0" borderId="84" xfId="0" applyNumberFormat="1" applyFont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3" fontId="92" fillId="0" borderId="27" xfId="0" applyNumberFormat="1" applyFont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3" fontId="96" fillId="0" borderId="27" xfId="0" applyNumberFormat="1" applyFont="1" applyBorder="1" applyAlignment="1">
      <alignment horizontal="center" vertical="center"/>
    </xf>
    <xf numFmtId="3" fontId="96" fillId="0" borderId="19" xfId="0" applyNumberFormat="1" applyFont="1" applyBorder="1" applyAlignment="1">
      <alignment horizontal="center" vertical="center"/>
    </xf>
    <xf numFmtId="0" fontId="95" fillId="35" borderId="47" xfId="0" applyFont="1" applyFill="1" applyBorder="1" applyAlignment="1">
      <alignment horizontal="center" vertical="center"/>
    </xf>
    <xf numFmtId="3" fontId="92" fillId="0" borderId="18" xfId="0" applyNumberFormat="1" applyFont="1" applyBorder="1" applyAlignment="1">
      <alignment horizontal="center" vertical="center"/>
    </xf>
    <xf numFmtId="3" fontId="96" fillId="0" borderId="28" xfId="0" applyNumberFormat="1" applyFont="1" applyBorder="1" applyAlignment="1">
      <alignment horizontal="center" vertical="center"/>
    </xf>
    <xf numFmtId="0" fontId="94" fillId="35" borderId="88" xfId="0" applyFont="1" applyFill="1" applyBorder="1" applyAlignment="1">
      <alignment horizontal="center" vertical="center"/>
    </xf>
    <xf numFmtId="0" fontId="94" fillId="35" borderId="89" xfId="0" applyFont="1" applyFill="1" applyBorder="1" applyAlignment="1">
      <alignment horizontal="center" vertical="center"/>
    </xf>
    <xf numFmtId="3" fontId="75" fillId="0" borderId="25" xfId="0" applyNumberFormat="1" applyFont="1" applyBorder="1" applyAlignment="1">
      <alignment horizontal="center" vertical="center"/>
    </xf>
    <xf numFmtId="0" fontId="95" fillId="35" borderId="89" xfId="0" applyFont="1" applyFill="1" applyBorder="1" applyAlignment="1">
      <alignment horizontal="center" vertical="center"/>
    </xf>
    <xf numFmtId="3" fontId="96" fillId="0" borderId="25" xfId="0" applyNumberFormat="1" applyFont="1" applyBorder="1" applyAlignment="1">
      <alignment horizontal="center" vertical="center"/>
    </xf>
    <xf numFmtId="0" fontId="95" fillId="35" borderId="90" xfId="0" applyFont="1" applyFill="1" applyBorder="1" applyAlignment="1">
      <alignment horizontal="center" vertical="center"/>
    </xf>
    <xf numFmtId="3" fontId="75" fillId="0" borderId="26" xfId="0" applyNumberFormat="1" applyFont="1" applyBorder="1" applyAlignment="1">
      <alignment horizontal="center" vertical="center"/>
    </xf>
    <xf numFmtId="3" fontId="96" fillId="0" borderId="2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35" borderId="65" xfId="0" applyFont="1" applyFill="1" applyBorder="1" applyAlignment="1">
      <alignment horizontal="center" vertical="center" wrapText="1"/>
    </xf>
    <xf numFmtId="0" fontId="10" fillId="35" borderId="79" xfId="0" applyFont="1" applyFill="1" applyBorder="1" applyAlignment="1">
      <alignment horizontal="center" vertical="center" wrapText="1"/>
    </xf>
    <xf numFmtId="0" fontId="10" fillId="35" borderId="81" xfId="0" applyFont="1" applyFill="1" applyBorder="1" applyAlignment="1">
      <alignment horizontal="center" vertical="center" wrapText="1"/>
    </xf>
    <xf numFmtId="0" fontId="10" fillId="35" borderId="8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92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0" xfId="0" applyFont="1" applyBorder="1" applyAlignment="1">
      <alignment/>
    </xf>
    <xf numFmtId="0" fontId="92" fillId="35" borderId="12" xfId="0" applyFont="1" applyFill="1" applyBorder="1" applyAlignment="1">
      <alignment horizontal="center" vertical="center" wrapText="1"/>
    </xf>
    <xf numFmtId="0" fontId="92" fillId="35" borderId="21" xfId="0" applyFont="1" applyFill="1" applyBorder="1" applyAlignment="1">
      <alignment horizontal="center" vertical="center" wrapText="1"/>
    </xf>
    <xf numFmtId="0" fontId="92" fillId="35" borderId="26" xfId="0" applyFont="1" applyFill="1" applyBorder="1" applyAlignment="1">
      <alignment horizontal="center" vertical="center" wrapText="1"/>
    </xf>
    <xf numFmtId="0" fontId="75" fillId="35" borderId="87" xfId="0" applyFont="1" applyFill="1" applyBorder="1" applyAlignment="1">
      <alignment horizontal="center" vertical="center" wrapText="1"/>
    </xf>
    <xf numFmtId="0" fontId="92" fillId="35" borderId="81" xfId="0" applyFont="1" applyFill="1" applyBorder="1" applyAlignment="1">
      <alignment horizontal="center" vertical="center" wrapText="1"/>
    </xf>
    <xf numFmtId="0" fontId="92" fillId="35" borderId="80" xfId="0" applyFont="1" applyFill="1" applyBorder="1" applyAlignment="1">
      <alignment horizontal="center" vertical="center" wrapText="1"/>
    </xf>
    <xf numFmtId="0" fontId="92" fillId="35" borderId="79" xfId="0" applyFont="1" applyFill="1" applyBorder="1" applyAlignment="1">
      <alignment horizontal="center" vertical="center" wrapText="1"/>
    </xf>
    <xf numFmtId="0" fontId="92" fillId="0" borderId="41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9" fillId="35" borderId="65" xfId="0" applyFont="1" applyFill="1" applyBorder="1" applyAlignment="1">
      <alignment horizontal="center" vertical="center" wrapText="1"/>
    </xf>
    <xf numFmtId="0" fontId="96" fillId="35" borderId="65" xfId="0" applyFont="1" applyFill="1" applyBorder="1" applyAlignment="1">
      <alignment horizontal="center" vertical="center"/>
    </xf>
    <xf numFmtId="3" fontId="92" fillId="35" borderId="81" xfId="0" applyNumberFormat="1" applyFont="1" applyFill="1" applyBorder="1" applyAlignment="1">
      <alignment horizontal="center" vertical="center"/>
    </xf>
    <xf numFmtId="3" fontId="92" fillId="35" borderId="80" xfId="0" applyNumberFormat="1" applyFont="1" applyFill="1" applyBorder="1" applyAlignment="1">
      <alignment horizontal="center" vertical="center"/>
    </xf>
    <xf numFmtId="0" fontId="96" fillId="35" borderId="64" xfId="0" applyFont="1" applyFill="1" applyBorder="1" applyAlignment="1">
      <alignment horizontal="center" vertical="center"/>
    </xf>
    <xf numFmtId="3" fontId="96" fillId="35" borderId="59" xfId="0" applyNumberFormat="1" applyFont="1" applyFill="1" applyBorder="1" applyAlignment="1">
      <alignment horizontal="center" vertical="center"/>
    </xf>
    <xf numFmtId="3" fontId="96" fillId="35" borderId="14" xfId="0" applyNumberFormat="1" applyFont="1" applyFill="1" applyBorder="1" applyAlignment="1">
      <alignment horizontal="center" vertical="center"/>
    </xf>
    <xf numFmtId="3" fontId="75" fillId="35" borderId="14" xfId="0" applyNumberFormat="1" applyFont="1" applyFill="1" applyBorder="1" applyAlignment="1">
      <alignment horizontal="center" vertical="center"/>
    </xf>
    <xf numFmtId="3" fontId="75" fillId="35" borderId="31" xfId="0" applyNumberFormat="1" applyFont="1" applyFill="1" applyBorder="1" applyAlignment="1">
      <alignment horizontal="center" vertical="center"/>
    </xf>
    <xf numFmtId="0" fontId="80" fillId="35" borderId="12" xfId="0" applyFont="1" applyFill="1" applyBorder="1" applyAlignment="1">
      <alignment horizontal="center" vertical="center" wrapText="1"/>
    </xf>
    <xf numFmtId="0" fontId="80" fillId="35" borderId="21" xfId="0" applyFont="1" applyFill="1" applyBorder="1" applyAlignment="1">
      <alignment horizontal="center" vertical="center" wrapText="1"/>
    </xf>
    <xf numFmtId="0" fontId="80" fillId="35" borderId="26" xfId="0" applyFont="1" applyFill="1" applyBorder="1" applyAlignment="1">
      <alignment horizontal="center" vertical="center" wrapText="1"/>
    </xf>
    <xf numFmtId="0" fontId="80" fillId="35" borderId="87" xfId="0" applyFont="1" applyFill="1" applyBorder="1" applyAlignment="1">
      <alignment horizontal="center" vertical="center" wrapText="1"/>
    </xf>
    <xf numFmtId="0" fontId="96" fillId="35" borderId="87" xfId="0" applyFont="1" applyFill="1" applyBorder="1" applyAlignment="1">
      <alignment horizontal="center" vertical="center"/>
    </xf>
    <xf numFmtId="0" fontId="96" fillId="35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80" fillId="0" borderId="0" xfId="0" applyFont="1" applyBorder="1" applyAlignment="1">
      <alignment horizontal="right"/>
    </xf>
    <xf numFmtId="3" fontId="92" fillId="35" borderId="59" xfId="0" applyNumberFormat="1" applyFont="1" applyFill="1" applyBorder="1" applyAlignment="1">
      <alignment horizontal="center" vertical="center"/>
    </xf>
    <xf numFmtId="3" fontId="92" fillId="35" borderId="14" xfId="0" applyNumberFormat="1" applyFont="1" applyFill="1" applyBorder="1" applyAlignment="1">
      <alignment horizontal="center" vertical="center"/>
    </xf>
    <xf numFmtId="3" fontId="92" fillId="35" borderId="31" xfId="0" applyNumberFormat="1" applyFont="1" applyFill="1" applyBorder="1" applyAlignment="1">
      <alignment horizontal="center" vertical="center"/>
    </xf>
    <xf numFmtId="3" fontId="80" fillId="35" borderId="81" xfId="0" applyNumberFormat="1" applyFont="1" applyFill="1" applyBorder="1" applyAlignment="1">
      <alignment horizontal="center" vertical="center"/>
    </xf>
    <xf numFmtId="3" fontId="80" fillId="35" borderId="80" xfId="0" applyNumberFormat="1" applyFont="1" applyFill="1" applyBorder="1" applyAlignment="1">
      <alignment horizontal="center" vertical="center"/>
    </xf>
    <xf numFmtId="3" fontId="80" fillId="35" borderId="14" xfId="0" applyNumberFormat="1" applyFont="1" applyFill="1" applyBorder="1" applyAlignment="1">
      <alignment horizontal="center" vertical="center"/>
    </xf>
    <xf numFmtId="3" fontId="80" fillId="35" borderId="20" xfId="0" applyNumberFormat="1" applyFont="1" applyFill="1" applyBorder="1" applyAlignment="1">
      <alignment horizontal="center" vertical="center"/>
    </xf>
    <xf numFmtId="3" fontId="80" fillId="35" borderId="31" xfId="0" applyNumberFormat="1" applyFont="1" applyFill="1" applyBorder="1" applyAlignment="1">
      <alignment horizontal="center" vertical="center"/>
    </xf>
    <xf numFmtId="0" fontId="13" fillId="35" borderId="91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0" fontId="18" fillId="0" borderId="30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3" fontId="18" fillId="0" borderId="84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/>
    </xf>
    <xf numFmtId="0" fontId="18" fillId="0" borderId="25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/>
    </xf>
    <xf numFmtId="0" fontId="18" fillId="0" borderId="26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3" fontId="18" fillId="0" borderId="92" xfId="0" applyNumberFormat="1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3" fontId="18" fillId="37" borderId="65" xfId="0" applyNumberFormat="1" applyFont="1" applyFill="1" applyBorder="1" applyAlignment="1">
      <alignment horizontal="center" vertical="center"/>
    </xf>
    <xf numFmtId="3" fontId="18" fillId="35" borderId="82" xfId="0" applyNumberFormat="1" applyFont="1" applyFill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3" fontId="18" fillId="35" borderId="65" xfId="0" applyNumberFormat="1" applyFont="1" applyFill="1" applyBorder="1" applyAlignment="1">
      <alignment horizontal="center" vertical="center"/>
    </xf>
    <xf numFmtId="3" fontId="18" fillId="35" borderId="62" xfId="0" applyNumberFormat="1" applyFont="1" applyFill="1" applyBorder="1" applyAlignment="1">
      <alignment horizontal="center" vertical="center"/>
    </xf>
    <xf numFmtId="0" fontId="18" fillId="37" borderId="65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7" borderId="66" xfId="0" applyFont="1" applyFill="1" applyBorder="1" applyAlignment="1">
      <alignment/>
    </xf>
    <xf numFmtId="0" fontId="18" fillId="35" borderId="78" xfId="0" applyFont="1" applyFill="1" applyBorder="1" applyAlignment="1">
      <alignment/>
    </xf>
    <xf numFmtId="0" fontId="18" fillId="37" borderId="64" xfId="0" applyFont="1" applyFill="1" applyBorder="1" applyAlignment="1">
      <alignment/>
    </xf>
    <xf numFmtId="0" fontId="18" fillId="35" borderId="62" xfId="0" applyFont="1" applyFill="1" applyBorder="1" applyAlignment="1">
      <alignment/>
    </xf>
    <xf numFmtId="0" fontId="18" fillId="37" borderId="65" xfId="0" applyFont="1" applyFill="1" applyBorder="1" applyAlignment="1">
      <alignment/>
    </xf>
    <xf numFmtId="0" fontId="18" fillId="35" borderId="82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26" fillId="0" borderId="0" xfId="0" applyFont="1" applyFill="1" applyAlignment="1" applyProtection="1">
      <alignment/>
      <protection/>
    </xf>
    <xf numFmtId="0" fontId="14" fillId="0" borderId="0" xfId="0" applyFont="1" applyBorder="1" applyAlignment="1">
      <alignment/>
    </xf>
    <xf numFmtId="49" fontId="3" fillId="0" borderId="52" xfId="0" applyNumberFormat="1" applyFont="1" applyBorder="1" applyAlignment="1">
      <alignment horizontal="center" vertical="center"/>
    </xf>
    <xf numFmtId="3" fontId="3" fillId="0" borderId="93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center" vertical="center"/>
    </xf>
    <xf numFmtId="3" fontId="3" fillId="0" borderId="71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3" fontId="93" fillId="0" borderId="26" xfId="0" applyNumberFormat="1" applyFont="1" applyBorder="1" applyAlignment="1">
      <alignment horizontal="center" vertical="center"/>
    </xf>
    <xf numFmtId="3" fontId="3" fillId="0" borderId="95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14" fillId="35" borderId="74" xfId="60" applyFont="1" applyFill="1" applyBorder="1" applyAlignment="1">
      <alignment horizontal="center" wrapText="1"/>
      <protection/>
    </xf>
    <xf numFmtId="0" fontId="14" fillId="35" borderId="96" xfId="60" applyFont="1" applyFill="1" applyBorder="1" applyAlignment="1">
      <alignment horizontal="center" wrapText="1"/>
      <protection/>
    </xf>
    <xf numFmtId="0" fontId="14" fillId="35" borderId="20" xfId="60" applyFont="1" applyFill="1" applyBorder="1" applyAlignment="1">
      <alignment horizontal="center" vertical="top" wrapText="1"/>
      <protection/>
    </xf>
    <xf numFmtId="0" fontId="14" fillId="35" borderId="97" xfId="60" applyFont="1" applyFill="1" applyBorder="1" applyAlignment="1">
      <alignment horizontal="center" vertical="top" wrapText="1"/>
      <protection/>
    </xf>
    <xf numFmtId="0" fontId="18" fillId="0" borderId="0" xfId="0" applyFont="1" applyBorder="1" applyAlignment="1">
      <alignment horizontal="right"/>
    </xf>
    <xf numFmtId="0" fontId="14" fillId="35" borderId="7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14" fillId="35" borderId="75" xfId="0" applyFont="1" applyFill="1" applyBorder="1" applyAlignment="1">
      <alignment horizontal="center" vertical="center" wrapText="1"/>
    </xf>
    <xf numFmtId="0" fontId="14" fillId="35" borderId="5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/>
    </xf>
    <xf numFmtId="0" fontId="11" fillId="35" borderId="25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horizontal="center" vertical="center" wrapText="1"/>
    </xf>
    <xf numFmtId="3" fontId="97" fillId="35" borderId="13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5" borderId="24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3" fontId="10" fillId="35" borderId="15" xfId="0" applyNumberFormat="1" applyFont="1" applyFill="1" applyBorder="1" applyAlignment="1">
      <alignment horizontal="center" vertical="center"/>
    </xf>
    <xf numFmtId="3" fontId="10" fillId="35" borderId="68" xfId="0" applyNumberFormat="1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3" fontId="10" fillId="35" borderId="13" xfId="0" applyNumberFormat="1" applyFont="1" applyFill="1" applyBorder="1" applyAlignment="1">
      <alignment/>
    </xf>
    <xf numFmtId="3" fontId="10" fillId="35" borderId="24" xfId="0" applyNumberFormat="1" applyFont="1" applyFill="1" applyBorder="1" applyAlignment="1">
      <alignment/>
    </xf>
    <xf numFmtId="0" fontId="11" fillId="35" borderId="98" xfId="0" applyFont="1" applyFill="1" applyBorder="1" applyAlignment="1">
      <alignment vertical="center" wrapText="1"/>
    </xf>
    <xf numFmtId="0" fontId="10" fillId="35" borderId="99" xfId="0" applyFont="1" applyFill="1" applyBorder="1" applyAlignment="1">
      <alignment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2" fillId="35" borderId="84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91" fillId="36" borderId="100" xfId="0" applyFont="1" applyFill="1" applyBorder="1" applyAlignment="1">
      <alignment horizontal="center" vertical="center" wrapText="1"/>
    </xf>
    <xf numFmtId="0" fontId="91" fillId="36" borderId="101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vertical="center" wrapText="1"/>
    </xf>
    <xf numFmtId="0" fontId="10" fillId="35" borderId="24" xfId="0" applyFont="1" applyFill="1" applyBorder="1" applyAlignment="1">
      <alignment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102" xfId="0" applyFont="1" applyFill="1" applyBorder="1" applyAlignment="1">
      <alignment horizontal="center" vertical="center" wrapText="1"/>
    </xf>
    <xf numFmtId="0" fontId="11" fillId="35" borderId="103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/>
    </xf>
    <xf numFmtId="0" fontId="11" fillId="35" borderId="104" xfId="0" applyFont="1" applyFill="1" applyBorder="1" applyAlignment="1">
      <alignment horizontal="center" vertical="center" wrapText="1"/>
    </xf>
    <xf numFmtId="3" fontId="12" fillId="35" borderId="72" xfId="0" applyNumberFormat="1" applyFont="1" applyFill="1" applyBorder="1" applyAlignment="1">
      <alignment horizontal="center" vertical="center" wrapText="1"/>
    </xf>
    <xf numFmtId="0" fontId="12" fillId="35" borderId="105" xfId="0" applyFont="1" applyFill="1" applyBorder="1" applyAlignment="1">
      <alignment horizontal="center" vertical="center" wrapText="1"/>
    </xf>
    <xf numFmtId="3" fontId="12" fillId="35" borderId="75" xfId="0" applyNumberFormat="1" applyFont="1" applyFill="1" applyBorder="1" applyAlignment="1">
      <alignment horizontal="center" vertical="center" wrapText="1"/>
    </xf>
    <xf numFmtId="0" fontId="12" fillId="35" borderId="50" xfId="0" applyFont="1" applyFill="1" applyBorder="1" applyAlignment="1">
      <alignment horizontal="center" vertical="center" wrapText="1"/>
    </xf>
    <xf numFmtId="49" fontId="11" fillId="32" borderId="19" xfId="0" applyNumberFormat="1" applyFont="1" applyFill="1" applyBorder="1" applyAlignment="1">
      <alignment horizontal="center" vertical="center" wrapText="1"/>
    </xf>
    <xf numFmtId="49" fontId="10" fillId="32" borderId="25" xfId="0" applyNumberFormat="1" applyFont="1" applyFill="1" applyBorder="1" applyAlignment="1">
      <alignment horizontal="center" vertical="center" wrapText="1"/>
    </xf>
    <xf numFmtId="49" fontId="10" fillId="32" borderId="19" xfId="0" applyNumberFormat="1" applyFont="1" applyFill="1" applyBorder="1" applyAlignment="1">
      <alignment horizontal="center" vertical="center" wrapText="1"/>
    </xf>
    <xf numFmtId="49" fontId="11" fillId="32" borderId="25" xfId="0" applyNumberFormat="1" applyFont="1" applyFill="1" applyBorder="1" applyAlignment="1">
      <alignment horizontal="center" vertical="center" wrapText="1"/>
    </xf>
    <xf numFmtId="49" fontId="10" fillId="32" borderId="26" xfId="0" applyNumberFormat="1" applyFont="1" applyFill="1" applyBorder="1" applyAlignment="1">
      <alignment horizontal="center" vertical="center" wrapText="1"/>
    </xf>
    <xf numFmtId="49" fontId="10" fillId="32" borderId="18" xfId="0" applyNumberFormat="1" applyFont="1" applyFill="1" applyBorder="1" applyAlignment="1">
      <alignment horizontal="center" vertical="center" wrapText="1"/>
    </xf>
    <xf numFmtId="0" fontId="84" fillId="0" borderId="106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63" xfId="0" applyNumberFormat="1" applyFont="1" applyFill="1" applyBorder="1" applyAlignment="1" applyProtection="1">
      <alignment/>
      <protection/>
    </xf>
    <xf numFmtId="3" fontId="98" fillId="0" borderId="30" xfId="0" applyNumberFormat="1" applyFont="1" applyBorder="1" applyAlignment="1">
      <alignment horizontal="center" vertical="center"/>
    </xf>
    <xf numFmtId="3" fontId="99" fillId="35" borderId="79" xfId="0" applyNumberFormat="1" applyFont="1" applyFill="1" applyBorder="1" applyAlignment="1">
      <alignment horizontal="center" vertical="center"/>
    </xf>
    <xf numFmtId="3" fontId="98" fillId="0" borderId="16" xfId="0" applyNumberFormat="1" applyFont="1" applyBorder="1" applyAlignment="1">
      <alignment horizontal="center" vertical="center"/>
    </xf>
    <xf numFmtId="3" fontId="98" fillId="0" borderId="25" xfId="0" applyNumberFormat="1" applyFont="1" applyBorder="1" applyAlignment="1">
      <alignment horizontal="center" vertical="center"/>
    </xf>
    <xf numFmtId="3" fontId="98" fillId="0" borderId="26" xfId="0" applyNumberFormat="1" applyFont="1" applyBorder="1" applyAlignment="1">
      <alignment horizontal="center" vertical="center"/>
    </xf>
    <xf numFmtId="3" fontId="98" fillId="0" borderId="13" xfId="0" applyNumberFormat="1" applyFont="1" applyBorder="1" applyAlignment="1">
      <alignment horizontal="center" vertical="center"/>
    </xf>
    <xf numFmtId="3" fontId="98" fillId="0" borderId="12" xfId="0" applyNumberFormat="1" applyFont="1" applyBorder="1" applyAlignment="1">
      <alignment horizontal="center" vertical="center"/>
    </xf>
    <xf numFmtId="3" fontId="98" fillId="0" borderId="19" xfId="0" applyNumberFormat="1" applyFont="1" applyBorder="1" applyAlignment="1">
      <alignment horizontal="center" vertical="center"/>
    </xf>
    <xf numFmtId="3" fontId="98" fillId="0" borderId="18" xfId="0" applyNumberFormat="1" applyFont="1" applyBorder="1" applyAlignment="1">
      <alignment horizontal="center" vertical="center"/>
    </xf>
    <xf numFmtId="3" fontId="100" fillId="35" borderId="81" xfId="0" applyNumberFormat="1" applyFont="1" applyFill="1" applyBorder="1" applyAlignment="1">
      <alignment horizontal="center" vertical="center"/>
    </xf>
    <xf numFmtId="3" fontId="100" fillId="35" borderId="87" xfId="0" applyNumberFormat="1" applyFont="1" applyFill="1" applyBorder="1" applyAlignment="1">
      <alignment horizontal="center" vertical="center"/>
    </xf>
    <xf numFmtId="0" fontId="101" fillId="36" borderId="45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93" fontId="92" fillId="37" borderId="30" xfId="0" applyNumberFormat="1" applyFont="1" applyFill="1" applyBorder="1" applyAlignment="1">
      <alignment horizontal="center" vertical="center"/>
    </xf>
    <xf numFmtId="3" fontId="92" fillId="37" borderId="30" xfId="0" applyNumberFormat="1" applyFont="1" applyFill="1" applyBorder="1" applyAlignment="1">
      <alignment horizontal="center" vertical="center"/>
    </xf>
    <xf numFmtId="192" fontId="92" fillId="37" borderId="30" xfId="0" applyNumberFormat="1" applyFont="1" applyFill="1" applyBorder="1" applyAlignment="1">
      <alignment horizontal="center" vertical="center"/>
    </xf>
    <xf numFmtId="3" fontId="92" fillId="35" borderId="79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0" fillId="0" borderId="4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2" fillId="35" borderId="87" xfId="0" applyFont="1" applyFill="1" applyBorder="1" applyAlignment="1">
      <alignment horizontal="center" vertical="center"/>
    </xf>
    <xf numFmtId="3" fontId="10" fillId="35" borderId="81" xfId="0" applyNumberFormat="1" applyFont="1" applyFill="1" applyBorder="1" applyAlignment="1">
      <alignment horizontal="center" vertical="center"/>
    </xf>
    <xf numFmtId="3" fontId="10" fillId="35" borderId="87" xfId="0" applyNumberFormat="1" applyFont="1" applyFill="1" applyBorder="1" applyAlignment="1">
      <alignment horizontal="center" vertical="center"/>
    </xf>
    <xf numFmtId="3" fontId="10" fillId="35" borderId="80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3" fontId="2" fillId="35" borderId="14" xfId="0" applyNumberFormat="1" applyFont="1" applyFill="1" applyBorder="1" applyAlignment="1">
      <alignment horizontal="center" vertical="center"/>
    </xf>
    <xf numFmtId="3" fontId="18" fillId="35" borderId="14" xfId="0" applyNumberFormat="1" applyFont="1" applyFill="1" applyBorder="1" applyAlignment="1">
      <alignment horizontal="center" vertical="center"/>
    </xf>
    <xf numFmtId="3" fontId="2" fillId="35" borderId="20" xfId="0" applyNumberFormat="1" applyFont="1" applyFill="1" applyBorder="1" applyAlignment="1">
      <alignment horizontal="center" vertical="center"/>
    </xf>
    <xf numFmtId="3" fontId="18" fillId="35" borderId="31" xfId="0" applyNumberFormat="1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29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right"/>
      <protection/>
    </xf>
    <xf numFmtId="49" fontId="28" fillId="33" borderId="75" xfId="0" applyNumberFormat="1" applyFont="1" applyFill="1" applyBorder="1" applyAlignment="1" applyProtection="1">
      <alignment horizontal="center" vertical="center" wrapText="1"/>
      <protection/>
    </xf>
    <xf numFmtId="0" fontId="27" fillId="0" borderId="91" xfId="0" applyFont="1" applyBorder="1" applyAlignment="1" applyProtection="1">
      <alignment horizontal="center" vertical="center" wrapText="1"/>
      <protection locked="0"/>
    </xf>
    <xf numFmtId="0" fontId="27" fillId="0" borderId="75" xfId="0" applyFont="1" applyFill="1" applyBorder="1" applyAlignment="1" applyProtection="1">
      <alignment horizontal="left" vertical="center"/>
      <protection/>
    </xf>
    <xf numFmtId="3" fontId="27" fillId="0" borderId="75" xfId="0" applyNumberFormat="1" applyFont="1" applyFill="1" applyBorder="1" applyAlignment="1" applyProtection="1">
      <alignment horizontal="center" vertical="center"/>
      <protection/>
    </xf>
    <xf numFmtId="3" fontId="27" fillId="0" borderId="75" xfId="0" applyNumberFormat="1" applyFont="1" applyBorder="1" applyAlignment="1" applyProtection="1">
      <alignment horizontal="center" vertical="center"/>
      <protection locked="0"/>
    </xf>
    <xf numFmtId="3" fontId="27" fillId="0" borderId="50" xfId="0" applyNumberFormat="1" applyFont="1" applyFill="1" applyBorder="1" applyAlignment="1" applyProtection="1">
      <alignment horizontal="center" vertical="center"/>
      <protection locked="0"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29" xfId="0" applyFont="1" applyBorder="1" applyAlignment="1" applyProtection="1">
      <alignment horizontal="center" vertical="center" wrapText="1"/>
      <protection locked="0"/>
    </xf>
    <xf numFmtId="3" fontId="27" fillId="0" borderId="29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3" fontId="27" fillId="0" borderId="13" xfId="0" applyNumberFormat="1" applyFont="1" applyFill="1" applyBorder="1" applyAlignment="1" applyProtection="1">
      <alignment horizontal="center" vertical="center"/>
      <protection/>
    </xf>
    <xf numFmtId="3" fontId="27" fillId="0" borderId="13" xfId="0" applyNumberFormat="1" applyFont="1" applyBorder="1" applyAlignment="1" applyProtection="1">
      <alignment horizontal="center" vertical="center"/>
      <protection locked="0"/>
    </xf>
    <xf numFmtId="3" fontId="27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left" vertical="center"/>
      <protection/>
    </xf>
    <xf numFmtId="3" fontId="27" fillId="0" borderId="12" xfId="0" applyNumberFormat="1" applyFont="1" applyFill="1" applyBorder="1" applyAlignment="1" applyProtection="1">
      <alignment horizontal="center" vertical="center"/>
      <protection/>
    </xf>
    <xf numFmtId="3" fontId="27" fillId="0" borderId="12" xfId="0" applyNumberFormat="1" applyFont="1" applyBorder="1" applyAlignment="1" applyProtection="1">
      <alignment horizontal="center" vertical="center"/>
      <protection locked="0"/>
    </xf>
    <xf numFmtId="3" fontId="27" fillId="0" borderId="21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 locked="0"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right" vertical="center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3" fontId="27" fillId="0" borderId="14" xfId="0" applyNumberFormat="1" applyFont="1" applyBorder="1" applyAlignment="1" applyProtection="1">
      <alignment horizontal="center" vertical="center"/>
      <protection locked="0"/>
    </xf>
    <xf numFmtId="3" fontId="27" fillId="0" borderId="31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/>
    </xf>
    <xf numFmtId="3" fontId="27" fillId="0" borderId="16" xfId="0" applyNumberFormat="1" applyFont="1" applyFill="1" applyBorder="1" applyAlignment="1" applyProtection="1">
      <alignment horizontal="center" vertical="center"/>
      <protection/>
    </xf>
    <xf numFmtId="3" fontId="27" fillId="0" borderId="16" xfId="0" applyNumberFormat="1" applyFont="1" applyBorder="1" applyAlignment="1" applyProtection="1">
      <alignment horizontal="center" vertical="center"/>
      <protection locked="0"/>
    </xf>
    <xf numFmtId="3" fontId="27" fillId="0" borderId="23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3" fontId="27" fillId="0" borderId="15" xfId="0" applyNumberFormat="1" applyFont="1" applyFill="1" applyBorder="1" applyAlignment="1" applyProtection="1">
      <alignment horizontal="center" vertical="center"/>
      <protection/>
    </xf>
    <xf numFmtId="3" fontId="27" fillId="0" borderId="15" xfId="0" applyNumberFormat="1" applyFont="1" applyBorder="1" applyAlignment="1" applyProtection="1">
      <alignment horizontal="center" vertical="center"/>
      <protection locked="0"/>
    </xf>
    <xf numFmtId="3" fontId="27" fillId="0" borderId="68" xfId="0" applyNumberFormat="1" applyFont="1" applyFill="1" applyBorder="1" applyAlignment="1" applyProtection="1">
      <alignment horizontal="center" vertical="center"/>
      <protection locked="0"/>
    </xf>
    <xf numFmtId="3" fontId="27" fillId="0" borderId="25" xfId="0" applyNumberFormat="1" applyFont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left" vertical="center"/>
      <protection/>
    </xf>
    <xf numFmtId="3" fontId="27" fillId="0" borderId="28" xfId="0" applyNumberFormat="1" applyFont="1" applyFill="1" applyBorder="1" applyAlignment="1" applyProtection="1">
      <alignment horizontal="center" vertical="center"/>
      <protection/>
    </xf>
    <xf numFmtId="3" fontId="27" fillId="0" borderId="47" xfId="0" applyNumberFormat="1" applyFont="1" applyBorder="1" applyAlignment="1" applyProtection="1">
      <alignment horizontal="center" vertical="center"/>
      <protection locked="0"/>
    </xf>
    <xf numFmtId="0" fontId="27" fillId="0" borderId="81" xfId="0" applyFont="1" applyFill="1" applyBorder="1" applyAlignment="1" applyProtection="1">
      <alignment horizontal="right" vertical="center"/>
      <protection/>
    </xf>
    <xf numFmtId="3" fontId="27" fillId="0" borderId="81" xfId="0" applyNumberFormat="1" applyFont="1" applyBorder="1" applyAlignment="1" applyProtection="1">
      <alignment horizontal="center" vertical="center"/>
      <protection locked="0"/>
    </xf>
    <xf numFmtId="3" fontId="27" fillId="0" borderId="62" xfId="0" applyNumberFormat="1" applyFont="1" applyFill="1" applyBorder="1" applyAlignment="1" applyProtection="1">
      <alignment horizontal="center" vertical="center"/>
      <protection locked="0"/>
    </xf>
    <xf numFmtId="0" fontId="102" fillId="0" borderId="0" xfId="0" applyFont="1" applyAlignment="1">
      <alignment/>
    </xf>
    <xf numFmtId="0" fontId="4" fillId="0" borderId="11" xfId="0" applyFont="1" applyBorder="1" applyAlignment="1" applyProtection="1">
      <alignment horizontal="left"/>
      <protection/>
    </xf>
    <xf numFmtId="0" fontId="27" fillId="0" borderId="74" xfId="0" applyFont="1" applyFill="1" applyBorder="1" applyAlignment="1" applyProtection="1">
      <alignment horizontal="left" vertical="center"/>
      <protection/>
    </xf>
    <xf numFmtId="3" fontId="27" fillId="0" borderId="91" xfId="0" applyNumberFormat="1" applyFont="1" applyFill="1" applyBorder="1" applyAlignment="1" applyProtection="1">
      <alignment horizontal="left" vertical="center"/>
      <protection locked="0"/>
    </xf>
    <xf numFmtId="0" fontId="27" fillId="0" borderId="91" xfId="0" applyFont="1" applyFill="1" applyBorder="1" applyAlignment="1" applyProtection="1">
      <alignment horizontal="left" vertical="center"/>
      <protection/>
    </xf>
    <xf numFmtId="3" fontId="27" fillId="0" borderId="16" xfId="0" applyNumberFormat="1" applyFont="1" applyBorder="1" applyAlignment="1" applyProtection="1">
      <alignment horizontal="left" vertical="center"/>
      <protection locked="0"/>
    </xf>
    <xf numFmtId="3" fontId="27" fillId="0" borderId="23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02" fillId="0" borderId="0" xfId="0" applyFont="1" applyAlignment="1">
      <alignment horizontal="left"/>
    </xf>
    <xf numFmtId="0" fontId="27" fillId="0" borderId="76" xfId="0" applyFont="1" applyFill="1" applyBorder="1" applyAlignment="1" applyProtection="1">
      <alignment horizontal="left" vertical="center"/>
      <protection/>
    </xf>
    <xf numFmtId="3" fontId="27" fillId="0" borderId="29" xfId="0" applyNumberFormat="1" applyFont="1" applyFill="1" applyBorder="1" applyAlignment="1" applyProtection="1">
      <alignment horizontal="left" vertical="center"/>
      <protection locked="0"/>
    </xf>
    <xf numFmtId="3" fontId="27" fillId="0" borderId="13" xfId="0" applyNumberFormat="1" applyFont="1" applyBorder="1" applyAlignment="1" applyProtection="1">
      <alignment horizontal="left" vertical="center"/>
      <protection locked="0"/>
    </xf>
    <xf numFmtId="3" fontId="27" fillId="0" borderId="24" xfId="0" applyNumberFormat="1" applyFont="1" applyFill="1" applyBorder="1" applyAlignment="1" applyProtection="1">
      <alignment horizontal="left" vertical="center"/>
      <protection locked="0"/>
    </xf>
    <xf numFmtId="3" fontId="27" fillId="0" borderId="13" xfId="0" applyNumberFormat="1" applyFont="1" applyFill="1" applyBorder="1" applyAlignment="1" applyProtection="1">
      <alignment horizontal="left" vertical="center"/>
      <protection/>
    </xf>
    <xf numFmtId="0" fontId="27" fillId="0" borderId="91" xfId="0" applyFont="1" applyFill="1" applyBorder="1" applyAlignment="1" applyProtection="1">
      <alignment horizontal="right" vertical="center"/>
      <protection/>
    </xf>
    <xf numFmtId="0" fontId="27" fillId="0" borderId="91" xfId="0" applyFont="1" applyBorder="1" applyAlignment="1" applyProtection="1">
      <alignment horizontal="left" vertical="center" wrapText="1"/>
      <protection locked="0"/>
    </xf>
    <xf numFmtId="0" fontId="27" fillId="0" borderId="29" xfId="0" applyFont="1" applyBorder="1" applyAlignment="1" applyProtection="1">
      <alignment horizontal="left" vertical="center" wrapText="1"/>
      <protection locked="0"/>
    </xf>
    <xf numFmtId="0" fontId="29" fillId="36" borderId="85" xfId="0" applyFont="1" applyFill="1" applyBorder="1" applyAlignment="1" applyProtection="1">
      <alignment horizontal="center" vertical="center"/>
      <protection/>
    </xf>
    <xf numFmtId="0" fontId="29" fillId="36" borderId="86" xfId="0" applyFont="1" applyFill="1" applyBorder="1" applyAlignment="1" applyProtection="1">
      <alignment horizontal="center" vertical="center"/>
      <protection/>
    </xf>
    <xf numFmtId="0" fontId="29" fillId="36" borderId="82" xfId="0" applyFont="1" applyFill="1" applyBorder="1" applyAlignment="1" applyProtection="1">
      <alignment horizontal="center" vertical="center"/>
      <protection/>
    </xf>
    <xf numFmtId="3" fontId="103" fillId="36" borderId="85" xfId="0" applyNumberFormat="1" applyFont="1" applyFill="1" applyBorder="1" applyAlignment="1">
      <alignment horizontal="center"/>
    </xf>
    <xf numFmtId="3" fontId="103" fillId="36" borderId="65" xfId="0" applyNumberFormat="1" applyFont="1" applyFill="1" applyBorder="1" applyAlignment="1">
      <alignment horizontal="center"/>
    </xf>
    <xf numFmtId="0" fontId="103" fillId="37" borderId="87" xfId="0" applyFont="1" applyFill="1" applyBorder="1" applyAlignment="1">
      <alignment horizontal="center"/>
    </xf>
    <xf numFmtId="3" fontId="103" fillId="36" borderId="81" xfId="0" applyNumberFormat="1" applyFont="1" applyFill="1" applyBorder="1" applyAlignment="1">
      <alignment horizontal="center"/>
    </xf>
    <xf numFmtId="3" fontId="103" fillId="36" borderId="82" xfId="0" applyNumberFormat="1" applyFont="1" applyFill="1" applyBorder="1" applyAlignment="1">
      <alignment horizontal="center"/>
    </xf>
    <xf numFmtId="0" fontId="27" fillId="0" borderId="0" xfId="0" applyFont="1" applyAlignment="1" applyProtection="1">
      <alignment/>
      <protection/>
    </xf>
    <xf numFmtId="0" fontId="103" fillId="0" borderId="0" xfId="0" applyFont="1" applyAlignment="1">
      <alignment horizontal="center"/>
    </xf>
    <xf numFmtId="0" fontId="25" fillId="0" borderId="0" xfId="0" applyFont="1" applyFill="1" applyAlignment="1" applyProtection="1">
      <alignment horizontal="right"/>
      <protection/>
    </xf>
    <xf numFmtId="0" fontId="14" fillId="0" borderId="13" xfId="60" applyFont="1" applyBorder="1" applyAlignment="1">
      <alignment horizontal="left" vertical="center"/>
      <protection/>
    </xf>
    <xf numFmtId="0" fontId="3" fillId="0" borderId="24" xfId="60" applyFont="1" applyFill="1" applyBorder="1" applyAlignment="1">
      <alignment horizontal="left" vertical="center" wrapText="1"/>
      <protection/>
    </xf>
    <xf numFmtId="49" fontId="3" fillId="0" borderId="19" xfId="60" applyNumberFormat="1" applyFont="1" applyFill="1" applyBorder="1" applyAlignment="1">
      <alignment horizontal="center" vertical="center"/>
      <protection/>
    </xf>
    <xf numFmtId="191" fontId="0" fillId="36" borderId="75" xfId="66" applyNumberFormat="1" applyFont="1" applyFill="1" applyBorder="1" applyAlignment="1">
      <alignment horizontal="center" vertical="center"/>
    </xf>
    <xf numFmtId="9" fontId="0" fillId="36" borderId="73" xfId="66" applyFont="1" applyFill="1" applyBorder="1" applyAlignment="1">
      <alignment horizontal="center" vertical="center"/>
    </xf>
    <xf numFmtId="0" fontId="0" fillId="36" borderId="107" xfId="0" applyFont="1" applyFill="1" applyBorder="1" applyAlignment="1">
      <alignment horizontal="center" vertical="center"/>
    </xf>
    <xf numFmtId="191" fontId="0" fillId="36" borderId="107" xfId="66" applyNumberFormat="1" applyFont="1" applyFill="1" applyBorder="1" applyAlignment="1">
      <alignment horizontal="center" vertical="center"/>
    </xf>
    <xf numFmtId="3" fontId="0" fillId="37" borderId="16" xfId="0" applyNumberFormat="1" applyFont="1" applyFill="1" applyBorder="1" applyAlignment="1">
      <alignment horizontal="center" vertical="center"/>
    </xf>
    <xf numFmtId="3" fontId="0" fillId="37" borderId="14" xfId="0" applyNumberFormat="1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/>
    </xf>
    <xf numFmtId="9" fontId="0" fillId="37" borderId="56" xfId="66" applyFont="1" applyFill="1" applyBorder="1" applyAlignment="1">
      <alignment/>
    </xf>
    <xf numFmtId="9" fontId="0" fillId="37" borderId="108" xfId="66" applyFont="1" applyFill="1" applyBorder="1" applyAlignment="1">
      <alignment/>
    </xf>
    <xf numFmtId="3" fontId="0" fillId="0" borderId="59" xfId="0" applyNumberFormat="1" applyFont="1" applyBorder="1" applyAlignment="1">
      <alignment horizontal="center" vertical="center"/>
    </xf>
    <xf numFmtId="3" fontId="18" fillId="35" borderId="82" xfId="0" applyNumberFormat="1" applyFont="1" applyFill="1" applyBorder="1" applyAlignment="1">
      <alignment/>
    </xf>
    <xf numFmtId="49" fontId="3" fillId="37" borderId="19" xfId="60" applyNumberFormat="1" applyFont="1" applyFill="1" applyBorder="1" applyAlignment="1">
      <alignment horizontal="center" vertical="center"/>
      <protection/>
    </xf>
    <xf numFmtId="0" fontId="3" fillId="37" borderId="24" xfId="60" applyFont="1" applyFill="1" applyBorder="1" applyAlignment="1">
      <alignment horizontal="left" vertical="center" wrapText="1"/>
      <protection/>
    </xf>
    <xf numFmtId="3" fontId="3" fillId="37" borderId="25" xfId="60" applyNumberFormat="1" applyFont="1" applyFill="1" applyBorder="1" applyAlignment="1">
      <alignment horizontal="center" vertical="center"/>
      <protection/>
    </xf>
    <xf numFmtId="3" fontId="3" fillId="37" borderId="71" xfId="60" applyNumberFormat="1" applyFont="1" applyFill="1" applyBorder="1" applyAlignment="1">
      <alignment horizontal="center" vertical="center"/>
      <protection/>
    </xf>
    <xf numFmtId="3" fontId="3" fillId="37" borderId="13" xfId="60" applyNumberFormat="1" applyFont="1" applyFill="1" applyBorder="1" applyAlignment="1">
      <alignment horizontal="center" vertical="center"/>
      <protection/>
    </xf>
    <xf numFmtId="3" fontId="3" fillId="37" borderId="24" xfId="60" applyNumberFormat="1" applyFont="1" applyFill="1" applyBorder="1" applyAlignment="1">
      <alignment horizontal="center" vertical="center"/>
      <protection/>
    </xf>
    <xf numFmtId="0" fontId="3" fillId="37" borderId="0" xfId="0" applyFont="1" applyFill="1" applyAlignment="1">
      <alignment/>
    </xf>
    <xf numFmtId="49" fontId="3" fillId="37" borderId="69" xfId="60" applyNumberFormat="1" applyFont="1" applyFill="1" applyBorder="1" applyAlignment="1">
      <alignment horizontal="center" vertical="center"/>
      <protection/>
    </xf>
    <xf numFmtId="0" fontId="3" fillId="37" borderId="68" xfId="60" applyFont="1" applyFill="1" applyBorder="1" applyAlignment="1">
      <alignment horizontal="left" vertical="center" wrapText="1"/>
      <protection/>
    </xf>
    <xf numFmtId="3" fontId="3" fillId="37" borderId="77" xfId="60" applyNumberFormat="1" applyFont="1" applyFill="1" applyBorder="1" applyAlignment="1">
      <alignment horizontal="center" vertical="center"/>
      <protection/>
    </xf>
    <xf numFmtId="3" fontId="3" fillId="37" borderId="109" xfId="60" applyNumberFormat="1" applyFont="1" applyFill="1" applyBorder="1" applyAlignment="1">
      <alignment horizontal="center" vertical="center"/>
      <protection/>
    </xf>
    <xf numFmtId="3" fontId="3" fillId="37" borderId="68" xfId="60" applyNumberFormat="1" applyFont="1" applyFill="1" applyBorder="1" applyAlignment="1">
      <alignment horizontal="center" vertical="center"/>
      <protection/>
    </xf>
    <xf numFmtId="49" fontId="3" fillId="37" borderId="18" xfId="60" applyNumberFormat="1" applyFont="1" applyFill="1" applyBorder="1" applyAlignment="1">
      <alignment horizontal="center" vertical="center"/>
      <protection/>
    </xf>
    <xf numFmtId="0" fontId="3" fillId="37" borderId="21" xfId="60" applyFont="1" applyFill="1" applyBorder="1" applyAlignment="1">
      <alignment horizontal="left" vertical="center" wrapText="1"/>
      <protection/>
    </xf>
    <xf numFmtId="3" fontId="3" fillId="37" borderId="18" xfId="60" applyNumberFormat="1" applyFont="1" applyFill="1" applyBorder="1" applyAlignment="1">
      <alignment horizontal="center" vertical="center"/>
      <protection/>
    </xf>
    <xf numFmtId="3" fontId="3" fillId="37" borderId="97" xfId="60" applyNumberFormat="1" applyFont="1" applyFill="1" applyBorder="1" applyAlignment="1">
      <alignment horizontal="center" vertical="center"/>
      <protection/>
    </xf>
    <xf numFmtId="3" fontId="3" fillId="37" borderId="59" xfId="60" applyNumberFormat="1" applyFont="1" applyFill="1" applyBorder="1" applyAlignment="1">
      <alignment horizontal="center" vertical="center"/>
      <protection/>
    </xf>
    <xf numFmtId="3" fontId="3" fillId="37" borderId="14" xfId="60" applyNumberFormat="1" applyFont="1" applyFill="1" applyBorder="1" applyAlignment="1">
      <alignment horizontal="center" vertical="center"/>
      <protection/>
    </xf>
    <xf numFmtId="3" fontId="3" fillId="37" borderId="21" xfId="60" applyNumberFormat="1" applyFont="1" applyFill="1" applyBorder="1" applyAlignment="1">
      <alignment horizontal="center" vertical="center"/>
      <protection/>
    </xf>
    <xf numFmtId="3" fontId="0" fillId="0" borderId="13" xfId="61" applyNumberFormat="1" applyFont="1" applyBorder="1" applyAlignment="1">
      <alignment horizontal="center" vertical="center"/>
      <protection/>
    </xf>
    <xf numFmtId="3" fontId="0" fillId="0" borderId="12" xfId="61" applyNumberFormat="1" applyFont="1" applyBorder="1" applyAlignment="1">
      <alignment horizontal="center" vertical="center"/>
      <protection/>
    </xf>
    <xf numFmtId="3" fontId="0" fillId="35" borderId="14" xfId="61" applyNumberFormat="1" applyFont="1" applyFill="1" applyBorder="1" applyAlignment="1">
      <alignment horizontal="center" vertical="center"/>
      <protection/>
    </xf>
    <xf numFmtId="3" fontId="96" fillId="0" borderId="16" xfId="61" applyNumberFormat="1" applyFont="1" applyBorder="1" applyAlignment="1">
      <alignment horizontal="center" vertical="center"/>
      <protection/>
    </xf>
    <xf numFmtId="3" fontId="96" fillId="0" borderId="13" xfId="61" applyNumberFormat="1" applyFont="1" applyBorder="1" applyAlignment="1">
      <alignment horizontal="center" vertical="center"/>
      <protection/>
    </xf>
    <xf numFmtId="3" fontId="10" fillId="0" borderId="13" xfId="0" applyNumberFormat="1" applyFont="1" applyBorder="1" applyAlignment="1">
      <alignment horizontal="right"/>
    </xf>
    <xf numFmtId="0" fontId="80" fillId="0" borderId="38" xfId="0" applyFont="1" applyBorder="1" applyAlignment="1">
      <alignment horizontal="right"/>
    </xf>
    <xf numFmtId="0" fontId="80" fillId="0" borderId="43" xfId="0" applyFont="1" applyBorder="1" applyAlignment="1">
      <alignment horizontal="right"/>
    </xf>
    <xf numFmtId="0" fontId="80" fillId="0" borderId="46" xfId="0" applyFont="1" applyBorder="1" applyAlignment="1">
      <alignment horizontal="right"/>
    </xf>
    <xf numFmtId="0" fontId="30" fillId="0" borderId="0" xfId="63" applyFont="1" applyAlignment="1">
      <alignment horizontal="center" vertical="center" wrapText="1"/>
      <protection/>
    </xf>
    <xf numFmtId="0" fontId="31" fillId="0" borderId="0" xfId="63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30" fillId="0" borderId="13" xfId="63" applyFont="1" applyBorder="1" applyAlignment="1">
      <alignment horizontal="center" vertical="center" wrapText="1"/>
      <protection/>
    </xf>
    <xf numFmtId="0" fontId="10" fillId="41" borderId="13" xfId="60" applyNumberFormat="1" applyFont="1" applyFill="1" applyBorder="1" applyAlignment="1">
      <alignment horizontal="center" vertical="center" wrapText="1"/>
      <protection/>
    </xf>
    <xf numFmtId="0" fontId="10" fillId="0" borderId="13" xfId="62" applyFont="1" applyBorder="1" applyAlignment="1">
      <alignment horizontal="left" vertical="center" wrapText="1"/>
      <protection/>
    </xf>
    <xf numFmtId="3" fontId="10" fillId="0" borderId="13" xfId="60" applyNumberFormat="1" applyFont="1" applyFill="1" applyBorder="1" applyAlignment="1">
      <alignment horizontal="center" vertical="center" wrapText="1"/>
      <protection/>
    </xf>
    <xf numFmtId="3" fontId="10" fillId="0" borderId="13" xfId="62" applyNumberFormat="1" applyFont="1" applyBorder="1" applyAlignment="1">
      <alignment horizontal="center" vertical="center" wrapText="1"/>
      <protection/>
    </xf>
    <xf numFmtId="3" fontId="30" fillId="0" borderId="13" xfId="63" applyNumberFormat="1" applyFont="1" applyBorder="1" applyAlignment="1">
      <alignment horizontal="center" vertical="center" wrapText="1"/>
      <protection/>
    </xf>
    <xf numFmtId="0" fontId="10" fillId="41" borderId="13" xfId="60" applyNumberFormat="1" applyFont="1" applyFill="1" applyBorder="1" applyAlignment="1">
      <alignment horizontal="center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30" fillId="0" borderId="13" xfId="62" applyFont="1" applyBorder="1" applyAlignment="1">
      <alignment horizontal="left" vertical="center" wrapText="1"/>
      <protection/>
    </xf>
    <xf numFmtId="3" fontId="10" fillId="0" borderId="13" xfId="63" applyNumberFormat="1" applyFont="1" applyBorder="1" applyAlignment="1">
      <alignment horizontal="center" vertical="center" wrapText="1"/>
      <protection/>
    </xf>
    <xf numFmtId="0" fontId="10" fillId="0" borderId="13" xfId="62" applyFont="1" applyFill="1" applyBorder="1" applyAlignment="1">
      <alignment horizontal="left" vertical="center" wrapText="1"/>
      <protection/>
    </xf>
    <xf numFmtId="0" fontId="10" fillId="39" borderId="13" xfId="60" applyNumberFormat="1" applyFont="1" applyFill="1" applyBorder="1" applyAlignment="1">
      <alignment horizontal="center" vertical="center" wrapText="1"/>
      <protection/>
    </xf>
    <xf numFmtId="0" fontId="30" fillId="41" borderId="13" xfId="62" applyFont="1" applyFill="1" applyBorder="1" applyAlignment="1">
      <alignment horizontal="left" vertical="center" wrapText="1"/>
      <protection/>
    </xf>
    <xf numFmtId="0" fontId="30" fillId="0" borderId="13" xfId="62" applyFont="1" applyBorder="1" applyAlignment="1">
      <alignment horizontal="left" vertical="center" wrapText="1"/>
      <protection/>
    </xf>
    <xf numFmtId="0" fontId="10" fillId="0" borderId="13" xfId="62" applyFont="1" applyBorder="1" applyAlignment="1">
      <alignment horizontal="left" vertical="center" wrapText="1"/>
      <protection/>
    </xf>
    <xf numFmtId="3" fontId="10" fillId="0" borderId="13" xfId="62" applyNumberFormat="1" applyFont="1" applyBorder="1" applyAlignment="1">
      <alignment horizontal="center" vertical="center" wrapText="1"/>
      <protection/>
    </xf>
    <xf numFmtId="3" fontId="30" fillId="0" borderId="13" xfId="63" applyNumberFormat="1" applyFont="1" applyBorder="1" applyAlignment="1">
      <alignment horizontal="center" vertical="center" wrapText="1"/>
      <protection/>
    </xf>
    <xf numFmtId="0" fontId="10" fillId="0" borderId="13" xfId="62" applyFont="1" applyFill="1" applyBorder="1" applyAlignment="1">
      <alignment horizontal="left" vertical="center" wrapText="1"/>
      <protection/>
    </xf>
    <xf numFmtId="0" fontId="10" fillId="0" borderId="13" xfId="60" applyNumberFormat="1" applyFont="1" applyBorder="1" applyAlignment="1">
      <alignment horizontal="center" vertical="center" wrapText="1"/>
      <protection/>
    </xf>
    <xf numFmtId="0" fontId="10" fillId="39" borderId="13" xfId="62" applyFont="1" applyFill="1" applyBorder="1" applyAlignment="1">
      <alignment horizontal="left" vertical="center" wrapText="1"/>
      <protection/>
    </xf>
    <xf numFmtId="3" fontId="30" fillId="42" borderId="13" xfId="63" applyNumberFormat="1" applyFont="1" applyFill="1" applyBorder="1" applyAlignment="1">
      <alignment horizontal="center" vertical="center" wrapText="1"/>
      <protection/>
    </xf>
    <xf numFmtId="0" fontId="10" fillId="41" borderId="15" xfId="60" applyNumberFormat="1" applyFont="1" applyFill="1" applyBorder="1" applyAlignment="1">
      <alignment horizontal="center" vertical="center" wrapText="1"/>
      <protection/>
    </xf>
    <xf numFmtId="0" fontId="10" fillId="41" borderId="15" xfId="60" applyNumberFormat="1" applyFont="1" applyFill="1" applyBorder="1" applyAlignment="1">
      <alignment horizontal="center" vertical="center" wrapText="1"/>
      <protection/>
    </xf>
    <xf numFmtId="3" fontId="10" fillId="0" borderId="13" xfId="60" applyNumberFormat="1" applyFont="1" applyBorder="1" applyAlignment="1">
      <alignment horizontal="center" vertical="center" wrapText="1"/>
      <protection/>
    </xf>
    <xf numFmtId="3" fontId="10" fillId="0" borderId="13" xfId="60" applyNumberFormat="1" applyFont="1" applyBorder="1" applyAlignment="1">
      <alignment horizontal="center" vertical="center" wrapText="1"/>
      <protection/>
    </xf>
    <xf numFmtId="0" fontId="30" fillId="0" borderId="15" xfId="62" applyFont="1" applyBorder="1" applyAlignment="1">
      <alignment horizontal="left" vertical="center" wrapText="1"/>
      <protection/>
    </xf>
    <xf numFmtId="3" fontId="10" fillId="0" borderId="15" xfId="60" applyNumberFormat="1" applyFont="1" applyBorder="1" applyAlignment="1">
      <alignment horizontal="center" vertical="center" wrapText="1"/>
      <protection/>
    </xf>
    <xf numFmtId="0" fontId="10" fillId="41" borderId="100" xfId="60" applyNumberFormat="1" applyFont="1" applyFill="1" applyBorder="1" applyAlignment="1">
      <alignment horizontal="center" vertical="center" wrapText="1"/>
      <protection/>
    </xf>
    <xf numFmtId="0" fontId="30" fillId="0" borderId="100" xfId="62" applyFont="1" applyBorder="1" applyAlignment="1">
      <alignment horizontal="left" vertical="center" wrapText="1"/>
      <protection/>
    </xf>
    <xf numFmtId="3" fontId="10" fillId="0" borderId="100" xfId="60" applyNumberFormat="1" applyFont="1" applyBorder="1" applyAlignment="1">
      <alignment horizontal="center" vertical="center" wrapText="1"/>
      <protection/>
    </xf>
    <xf numFmtId="0" fontId="92" fillId="0" borderId="65" xfId="63" applyFont="1" applyBorder="1" applyAlignment="1">
      <alignment vertical="center" wrapText="1"/>
      <protection/>
    </xf>
    <xf numFmtId="3" fontId="10" fillId="0" borderId="15" xfId="60" applyNumberFormat="1" applyFont="1" applyBorder="1" applyAlignment="1">
      <alignment horizontal="center" vertical="center" wrapText="1"/>
      <protection/>
    </xf>
    <xf numFmtId="0" fontId="92" fillId="0" borderId="64" xfId="63" applyFont="1" applyBorder="1" applyAlignment="1">
      <alignment vertical="center" wrapText="1"/>
      <protection/>
    </xf>
    <xf numFmtId="0" fontId="92" fillId="0" borderId="0" xfId="63" applyFont="1" applyBorder="1" applyAlignment="1">
      <alignment vertical="center" wrapText="1"/>
      <protection/>
    </xf>
    <xf numFmtId="0" fontId="30" fillId="0" borderId="0" xfId="62" applyFont="1" applyBorder="1" applyAlignment="1">
      <alignment horizontal="left" vertical="center" wrapText="1"/>
      <protection/>
    </xf>
    <xf numFmtId="3" fontId="10" fillId="0" borderId="15" xfId="60" applyNumberFormat="1" applyFont="1" applyFill="1" applyBorder="1" applyAlignment="1">
      <alignment horizontal="center" vertical="center" wrapText="1"/>
      <protection/>
    </xf>
    <xf numFmtId="3" fontId="10" fillId="0" borderId="15" xfId="62" applyNumberFormat="1" applyFont="1" applyBorder="1" applyAlignment="1">
      <alignment horizontal="center" vertical="center" wrapText="1"/>
      <protection/>
    </xf>
    <xf numFmtId="0" fontId="10" fillId="41" borderId="0" xfId="60" applyNumberFormat="1" applyFont="1" applyFill="1" applyBorder="1" applyAlignment="1">
      <alignment horizontal="center" vertical="center" wrapText="1"/>
      <protection/>
    </xf>
    <xf numFmtId="3" fontId="10" fillId="0" borderId="0" xfId="60" applyNumberFormat="1" applyFont="1" applyFill="1" applyBorder="1" applyAlignment="1">
      <alignment horizontal="center" vertical="center" wrapText="1"/>
      <protection/>
    </xf>
    <xf numFmtId="3" fontId="10" fillId="0" borderId="0" xfId="62" applyNumberFormat="1" applyFont="1" applyBorder="1" applyAlignment="1">
      <alignment horizontal="center" vertical="center" wrapText="1"/>
      <protection/>
    </xf>
    <xf numFmtId="3" fontId="30" fillId="0" borderId="0" xfId="63" applyNumberFormat="1" applyFont="1" applyBorder="1" applyAlignment="1">
      <alignment horizontal="center" vertical="center" wrapText="1"/>
      <protection/>
    </xf>
    <xf numFmtId="3" fontId="30" fillId="0" borderId="0" xfId="63" applyNumberFormat="1" applyFont="1" applyAlignment="1">
      <alignment horizontal="center" vertical="center" wrapText="1"/>
      <protection/>
    </xf>
    <xf numFmtId="0" fontId="10" fillId="0" borderId="15" xfId="60" applyNumberFormat="1" applyFont="1" applyBorder="1" applyAlignment="1">
      <alignment horizontal="center" vertical="center" wrapText="1"/>
      <protection/>
    </xf>
    <xf numFmtId="0" fontId="30" fillId="39" borderId="0" xfId="63" applyFont="1" applyFill="1" applyAlignment="1">
      <alignment horizontal="center" vertical="center" wrapText="1"/>
      <protection/>
    </xf>
    <xf numFmtId="3" fontId="30" fillId="42" borderId="13" xfId="63" applyNumberFormat="1" applyFont="1" applyFill="1" applyBorder="1" applyAlignment="1">
      <alignment horizontal="center" vertical="center" wrapText="1"/>
      <protection/>
    </xf>
    <xf numFmtId="0" fontId="30" fillId="0" borderId="13" xfId="62" applyNumberFormat="1" applyFont="1" applyBorder="1" applyAlignment="1">
      <alignment horizontal="left" vertical="center" wrapText="1"/>
      <protection/>
    </xf>
    <xf numFmtId="0" fontId="10" fillId="39" borderId="13" xfId="60" applyNumberFormat="1" applyFont="1" applyFill="1" applyBorder="1" applyAlignment="1">
      <alignment horizontal="center" vertical="center" wrapText="1"/>
      <protection/>
    </xf>
    <xf numFmtId="0" fontId="30" fillId="0" borderId="22" xfId="62" applyFont="1" applyBorder="1" applyAlignment="1">
      <alignment horizontal="left" vertical="center" wrapText="1"/>
      <protection/>
    </xf>
    <xf numFmtId="0" fontId="10" fillId="0" borderId="13" xfId="60" applyNumberFormat="1" applyFont="1" applyBorder="1" applyAlignment="1">
      <alignment horizontal="center" vertical="center" wrapText="1"/>
      <protection/>
    </xf>
    <xf numFmtId="3" fontId="11" fillId="0" borderId="13" xfId="60" applyNumberFormat="1" applyFont="1" applyBorder="1" applyAlignment="1">
      <alignment horizontal="center" vertical="center" wrapText="1"/>
      <protection/>
    </xf>
    <xf numFmtId="49" fontId="10" fillId="32" borderId="25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0" fillId="0" borderId="68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1" fillId="0" borderId="91" xfId="0" applyNumberFormat="1" applyFont="1" applyBorder="1" applyAlignment="1">
      <alignment horizontal="center" vertical="center"/>
    </xf>
    <xf numFmtId="3" fontId="1" fillId="0" borderId="110" xfId="0" applyNumberFormat="1" applyFont="1" applyBorder="1" applyAlignment="1">
      <alignment horizontal="center" vertical="center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8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11" xfId="0" applyFont="1" applyFill="1" applyBorder="1" applyAlignment="1">
      <alignment horizontal="center" vertical="center" wrapText="1"/>
    </xf>
    <xf numFmtId="0" fontId="10" fillId="35" borderId="112" xfId="0" applyFont="1" applyFill="1" applyBorder="1" applyAlignment="1">
      <alignment horizontal="center" vertical="center" wrapText="1"/>
    </xf>
    <xf numFmtId="0" fontId="10" fillId="35" borderId="113" xfId="0" applyFont="1" applyFill="1" applyBorder="1" applyAlignment="1">
      <alignment horizontal="center" vertical="center" wrapText="1"/>
    </xf>
    <xf numFmtId="0" fontId="10" fillId="35" borderId="68" xfId="0" applyFont="1" applyFill="1" applyBorder="1" applyAlignment="1">
      <alignment horizontal="center" vertical="center" wrapText="1"/>
    </xf>
    <xf numFmtId="0" fontId="10" fillId="35" borderId="114" xfId="0" applyFont="1" applyFill="1" applyBorder="1" applyAlignment="1">
      <alignment horizontal="center" vertical="center" wrapText="1"/>
    </xf>
    <xf numFmtId="0" fontId="84" fillId="0" borderId="115" xfId="0" applyNumberFormat="1" applyFont="1" applyFill="1" applyBorder="1" applyAlignment="1" applyProtection="1">
      <alignment horizontal="center" vertical="center" wrapText="1"/>
      <protection/>
    </xf>
    <xf numFmtId="0" fontId="84" fillId="0" borderId="44" xfId="0" applyNumberFormat="1" applyFont="1" applyFill="1" applyBorder="1" applyAlignment="1" applyProtection="1">
      <alignment horizontal="center" vertical="center" wrapText="1"/>
      <protection/>
    </xf>
    <xf numFmtId="0" fontId="84" fillId="0" borderId="115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89" fillId="37" borderId="0" xfId="0" applyNumberFormat="1" applyFont="1" applyFill="1" applyBorder="1" applyAlignment="1" applyProtection="1">
      <alignment horizontal="center" vertical="center" wrapText="1"/>
      <protection/>
    </xf>
    <xf numFmtId="0" fontId="83" fillId="34" borderId="116" xfId="0" applyNumberFormat="1" applyFont="1" applyFill="1" applyBorder="1" applyAlignment="1" applyProtection="1">
      <alignment horizontal="center" vertical="center" wrapText="1"/>
      <protection/>
    </xf>
    <xf numFmtId="0" fontId="83" fillId="34" borderId="117" xfId="0" applyNumberFormat="1" applyFont="1" applyFill="1" applyBorder="1" applyAlignment="1" applyProtection="1">
      <alignment horizontal="center" vertical="center" wrapText="1"/>
      <protection/>
    </xf>
    <xf numFmtId="0" fontId="83" fillId="34" borderId="118" xfId="0" applyNumberFormat="1" applyFont="1" applyFill="1" applyBorder="1" applyAlignment="1" applyProtection="1">
      <alignment horizontal="center" vertical="center" wrapText="1"/>
      <protection/>
    </xf>
    <xf numFmtId="0" fontId="83" fillId="34" borderId="119" xfId="0" applyNumberFormat="1" applyFont="1" applyFill="1" applyBorder="1" applyAlignment="1" applyProtection="1">
      <alignment horizontal="center" vertical="center" wrapText="1"/>
      <protection/>
    </xf>
    <xf numFmtId="0" fontId="83" fillId="34" borderId="120" xfId="0" applyNumberFormat="1" applyFont="1" applyFill="1" applyBorder="1" applyAlignment="1" applyProtection="1">
      <alignment horizontal="center" vertical="center" wrapText="1"/>
      <protection/>
    </xf>
    <xf numFmtId="0" fontId="83" fillId="34" borderId="113" xfId="0" applyNumberFormat="1" applyFont="1" applyFill="1" applyBorder="1" applyAlignment="1" applyProtection="1">
      <alignment horizontal="center" vertical="center" wrapText="1"/>
      <protection/>
    </xf>
    <xf numFmtId="0" fontId="83" fillId="34" borderId="121" xfId="0" applyNumberFormat="1" applyFont="1" applyFill="1" applyBorder="1" applyAlignment="1" applyProtection="1">
      <alignment horizontal="center" vertical="center" wrapText="1"/>
      <protection/>
    </xf>
    <xf numFmtId="0" fontId="83" fillId="34" borderId="122" xfId="0" applyNumberFormat="1" applyFont="1" applyFill="1" applyBorder="1" applyAlignment="1" applyProtection="1">
      <alignment horizontal="center" vertical="center" wrapText="1"/>
      <protection/>
    </xf>
    <xf numFmtId="0" fontId="83" fillId="34" borderId="123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NumberFormat="1" applyFont="1" applyFill="1" applyAlignment="1" applyProtection="1">
      <alignment horizontal="right"/>
      <protection hidden="1"/>
    </xf>
    <xf numFmtId="0" fontId="104" fillId="37" borderId="0" xfId="0" applyNumberFormat="1" applyFont="1" applyFill="1" applyBorder="1" applyAlignment="1" applyProtection="1">
      <alignment horizontal="center" vertical="center"/>
      <protection locked="0"/>
    </xf>
    <xf numFmtId="0" fontId="83" fillId="35" borderId="120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4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5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6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7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8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16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16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80" fillId="36" borderId="129" xfId="0" applyFont="1" applyFill="1" applyBorder="1" applyAlignment="1">
      <alignment horizontal="right"/>
    </xf>
    <xf numFmtId="0" fontId="80" fillId="36" borderId="54" xfId="0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91" fillId="0" borderId="0" xfId="0" applyFont="1" applyAlignment="1">
      <alignment horizontal="right"/>
    </xf>
    <xf numFmtId="0" fontId="10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6" borderId="66" xfId="0" applyFont="1" applyFill="1" applyBorder="1" applyAlignment="1">
      <alignment horizontal="left" vertical="center"/>
    </xf>
    <xf numFmtId="0" fontId="0" fillId="36" borderId="64" xfId="0" applyFont="1" applyFill="1" applyBorder="1" applyAlignment="1">
      <alignment horizontal="left" vertical="center"/>
    </xf>
    <xf numFmtId="0" fontId="0" fillId="0" borderId="130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36" borderId="90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0" borderId="131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80" fillId="37" borderId="0" xfId="0" applyFont="1" applyFill="1" applyBorder="1" applyAlignment="1">
      <alignment horizontal="left" wrapText="1"/>
    </xf>
    <xf numFmtId="0" fontId="0" fillId="0" borderId="132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9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68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2" fillId="35" borderId="105" xfId="0" applyFont="1" applyFill="1" applyBorder="1" applyAlignment="1">
      <alignment horizontal="center" vertical="center" wrapText="1"/>
    </xf>
    <xf numFmtId="0" fontId="12" fillId="35" borderId="133" xfId="0" applyFont="1" applyFill="1" applyBorder="1" applyAlignment="1">
      <alignment horizontal="center" vertical="center" wrapText="1"/>
    </xf>
    <xf numFmtId="0" fontId="12" fillId="35" borderId="51" xfId="0" applyFont="1" applyFill="1" applyBorder="1" applyAlignment="1">
      <alignment horizontal="center" vertical="center" wrapText="1"/>
    </xf>
    <xf numFmtId="3" fontId="12" fillId="35" borderId="74" xfId="0" applyNumberFormat="1" applyFont="1" applyFill="1" applyBorder="1" applyAlignment="1">
      <alignment horizontal="center" vertical="center" wrapText="1"/>
    </xf>
    <xf numFmtId="3" fontId="12" fillId="35" borderId="41" xfId="0" applyNumberFormat="1" applyFont="1" applyFill="1" applyBorder="1" applyAlignment="1">
      <alignment horizontal="center" vertical="center" wrapText="1"/>
    </xf>
    <xf numFmtId="0" fontId="12" fillId="35" borderId="91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3" fontId="12" fillId="35" borderId="91" xfId="0" applyNumberFormat="1" applyFont="1" applyFill="1" applyBorder="1" applyAlignment="1">
      <alignment horizontal="center" vertical="center" wrapText="1"/>
    </xf>
    <xf numFmtId="3" fontId="12" fillId="35" borderId="1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49" fontId="10" fillId="32" borderId="27" xfId="0" applyNumberFormat="1" applyFont="1" applyFill="1" applyBorder="1" applyAlignment="1">
      <alignment horizontal="center" vertical="center" wrapText="1"/>
    </xf>
    <xf numFmtId="0" fontId="11" fillId="35" borderId="84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74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1" fillId="35" borderId="91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3" fontId="0" fillId="33" borderId="91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 wrapText="1"/>
    </xf>
    <xf numFmtId="3" fontId="0" fillId="33" borderId="110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41" xfId="0" applyFont="1" applyFill="1" applyBorder="1" applyAlignment="1">
      <alignment horizontal="center" vertical="center" wrapText="1"/>
    </xf>
    <xf numFmtId="3" fontId="10" fillId="35" borderId="15" xfId="0" applyNumberFormat="1" applyFont="1" applyFill="1" applyBorder="1" applyAlignment="1">
      <alignment horizontal="center"/>
    </xf>
    <xf numFmtId="3" fontId="10" fillId="35" borderId="14" xfId="0" applyNumberFormat="1" applyFont="1" applyFill="1" applyBorder="1" applyAlignment="1">
      <alignment horizontal="center"/>
    </xf>
    <xf numFmtId="3" fontId="10" fillId="35" borderId="68" xfId="0" applyNumberFormat="1" applyFont="1" applyFill="1" applyBorder="1" applyAlignment="1">
      <alignment horizontal="center"/>
    </xf>
    <xf numFmtId="3" fontId="10" fillId="35" borderId="31" xfId="0" applyNumberFormat="1" applyFont="1" applyFill="1" applyBorder="1" applyAlignment="1">
      <alignment horizontal="center"/>
    </xf>
    <xf numFmtId="0" fontId="10" fillId="35" borderId="92" xfId="0" applyFont="1" applyFill="1" applyBorder="1" applyAlignment="1">
      <alignment horizontal="center" vertical="center" wrapText="1"/>
    </xf>
    <xf numFmtId="0" fontId="10" fillId="35" borderId="134" xfId="0" applyFont="1" applyFill="1" applyBorder="1" applyAlignment="1">
      <alignment horizontal="center" vertical="center" wrapText="1"/>
    </xf>
    <xf numFmtId="0" fontId="12" fillId="35" borderId="74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14" fillId="35" borderId="130" xfId="0" applyNumberFormat="1" applyFont="1" applyFill="1" applyBorder="1" applyAlignment="1">
      <alignment horizontal="center" vertical="center" wrapText="1"/>
    </xf>
    <xf numFmtId="2" fontId="14" fillId="35" borderId="63" xfId="0" applyNumberFormat="1" applyFont="1" applyFill="1" applyBorder="1" applyAlignment="1">
      <alignment horizontal="center" vertical="center" wrapText="1"/>
    </xf>
    <xf numFmtId="2" fontId="14" fillId="35" borderId="78" xfId="0" applyNumberFormat="1" applyFont="1" applyFill="1" applyBorder="1" applyAlignment="1">
      <alignment horizontal="center" vertical="center" wrapText="1"/>
    </xf>
    <xf numFmtId="2" fontId="14" fillId="35" borderId="135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 wrapText="1"/>
    </xf>
    <xf numFmtId="0" fontId="14" fillId="35" borderId="132" xfId="0" applyFont="1" applyFill="1" applyBorder="1" applyAlignment="1">
      <alignment horizontal="center" vertical="center" wrapText="1"/>
    </xf>
    <xf numFmtId="0" fontId="14" fillId="35" borderId="133" xfId="0" applyFont="1" applyFill="1" applyBorder="1" applyAlignment="1">
      <alignment horizontal="center" vertical="center" wrapText="1"/>
    </xf>
    <xf numFmtId="0" fontId="14" fillId="35" borderId="5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35" borderId="61" xfId="0" applyFont="1" applyFill="1" applyBorder="1" applyAlignment="1">
      <alignment horizontal="center" vertical="center" wrapText="1"/>
    </xf>
    <xf numFmtId="0" fontId="14" fillId="35" borderId="59" xfId="0" applyFont="1" applyFill="1" applyBorder="1" applyAlignment="1">
      <alignment horizontal="center" vertical="center" wrapText="1"/>
    </xf>
    <xf numFmtId="0" fontId="14" fillId="35" borderId="70" xfId="60" applyFont="1" applyFill="1" applyBorder="1" applyAlignment="1">
      <alignment horizontal="center" vertical="center" wrapText="1"/>
      <protection/>
    </xf>
    <xf numFmtId="0" fontId="14" fillId="35" borderId="95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4" fillId="35" borderId="72" xfId="60" applyFont="1" applyFill="1" applyBorder="1" applyAlignment="1">
      <alignment horizontal="center" vertical="center" wrapText="1"/>
      <protection/>
    </xf>
    <xf numFmtId="0" fontId="14" fillId="35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5" borderId="91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1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4" fillId="35" borderId="73" xfId="60" applyFont="1" applyFill="1" applyBorder="1" applyAlignment="1">
      <alignment horizontal="center" vertical="center" wrapText="1"/>
      <protection/>
    </xf>
    <xf numFmtId="0" fontId="14" fillId="35" borderId="26" xfId="60" applyFont="1" applyFill="1" applyBorder="1" applyAlignment="1">
      <alignment horizontal="center" vertical="center" wrapText="1"/>
      <protection/>
    </xf>
    <xf numFmtId="0" fontId="14" fillId="35" borderId="50" xfId="60" applyFont="1" applyFill="1" applyBorder="1" applyAlignment="1">
      <alignment horizontal="center" vertical="center" wrapText="1"/>
      <protection/>
    </xf>
    <xf numFmtId="0" fontId="14" fillId="35" borderId="21" xfId="60" applyFont="1" applyFill="1" applyBorder="1" applyAlignment="1">
      <alignment horizontal="center" vertical="center" wrapText="1"/>
      <protection/>
    </xf>
    <xf numFmtId="0" fontId="105" fillId="0" borderId="0" xfId="61" applyFont="1" applyAlignment="1">
      <alignment horizontal="center" vertical="center" wrapText="1"/>
      <protection/>
    </xf>
    <xf numFmtId="0" fontId="106" fillId="0" borderId="0" xfId="61" applyFont="1" applyAlignment="1">
      <alignment horizontal="center" vertical="center" wrapText="1"/>
      <protection/>
    </xf>
    <xf numFmtId="3" fontId="91" fillId="35" borderId="85" xfId="61" applyNumberFormat="1" applyFont="1" applyFill="1" applyBorder="1" applyAlignment="1">
      <alignment horizontal="center" vertical="center"/>
      <protection/>
    </xf>
    <xf numFmtId="3" fontId="91" fillId="35" borderId="79" xfId="61" applyNumberFormat="1" applyFont="1" applyFill="1" applyBorder="1" applyAlignment="1">
      <alignment horizontal="center" vertical="center"/>
      <protection/>
    </xf>
    <xf numFmtId="0" fontId="91" fillId="35" borderId="74" xfId="61" applyFont="1" applyFill="1" applyBorder="1" applyAlignment="1">
      <alignment horizontal="center" vertical="center" wrapText="1"/>
      <protection/>
    </xf>
    <xf numFmtId="0" fontId="91" fillId="35" borderId="20" xfId="61" applyFont="1" applyFill="1" applyBorder="1" applyAlignment="1">
      <alignment horizontal="center" vertical="center" wrapText="1"/>
      <protection/>
    </xf>
    <xf numFmtId="0" fontId="91" fillId="35" borderId="91" xfId="61" applyFont="1" applyFill="1" applyBorder="1" applyAlignment="1">
      <alignment horizontal="center" vertical="center" wrapText="1"/>
      <protection/>
    </xf>
    <xf numFmtId="0" fontId="91" fillId="35" borderId="14" xfId="61" applyFont="1" applyFill="1" applyBorder="1" applyAlignment="1">
      <alignment horizontal="center" vertical="center" wrapText="1"/>
      <protection/>
    </xf>
    <xf numFmtId="0" fontId="3" fillId="35" borderId="85" xfId="0" applyFont="1" applyFill="1" applyBorder="1" applyAlignment="1">
      <alignment horizontal="center" vertical="center" wrapText="1"/>
    </xf>
    <xf numFmtId="0" fontId="3" fillId="35" borderId="8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35" borderId="132" xfId="0" applyFont="1" applyFill="1" applyBorder="1" applyAlignment="1">
      <alignment horizontal="right" vertical="center" wrapText="1"/>
    </xf>
    <xf numFmtId="0" fontId="14" fillId="35" borderId="73" xfId="0" applyFont="1" applyFill="1" applyBorder="1" applyAlignment="1">
      <alignment horizontal="right" vertical="center" wrapText="1"/>
    </xf>
    <xf numFmtId="0" fontId="14" fillId="35" borderId="90" xfId="0" applyFont="1" applyFill="1" applyBorder="1" applyAlignment="1">
      <alignment horizontal="right" vertical="center" wrapText="1"/>
    </xf>
    <xf numFmtId="0" fontId="14" fillId="35" borderId="26" xfId="0" applyFont="1" applyFill="1" applyBorder="1" applyAlignment="1">
      <alignment horizontal="right" vertical="center" wrapText="1"/>
    </xf>
    <xf numFmtId="0" fontId="14" fillId="35" borderId="85" xfId="0" applyFont="1" applyFill="1" applyBorder="1" applyAlignment="1">
      <alignment horizontal="right" vertical="center" wrapText="1"/>
    </xf>
    <xf numFmtId="0" fontId="14" fillId="35" borderId="79" xfId="0" applyFont="1" applyFill="1" applyBorder="1" applyAlignment="1">
      <alignment horizontal="right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74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86" xfId="0" applyFont="1" applyFill="1" applyBorder="1" applyAlignment="1">
      <alignment horizontal="center" vertical="center" wrapText="1"/>
    </xf>
    <xf numFmtId="0" fontId="3" fillId="35" borderId="9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78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4" fillId="35" borderId="75" xfId="60" applyFont="1" applyFill="1" applyBorder="1" applyAlignment="1">
      <alignment horizontal="center" vertical="center" wrapText="1"/>
      <protection/>
    </xf>
    <xf numFmtId="0" fontId="14" fillId="35" borderId="12" xfId="60" applyFont="1" applyFill="1" applyBorder="1" applyAlignment="1">
      <alignment horizontal="center" vertical="center" wrapText="1"/>
      <protection/>
    </xf>
    <xf numFmtId="0" fontId="14" fillId="39" borderId="11" xfId="60" applyFont="1" applyFill="1" applyBorder="1" applyAlignment="1">
      <alignment horizontal="center" vertical="center" wrapText="1"/>
      <protection/>
    </xf>
    <xf numFmtId="0" fontId="14" fillId="39" borderId="0" xfId="60" applyFont="1" applyFill="1" applyBorder="1" applyAlignment="1">
      <alignment horizontal="center" vertical="center" wrapText="1"/>
      <protection/>
    </xf>
    <xf numFmtId="0" fontId="14" fillId="40" borderId="131" xfId="60" applyFont="1" applyFill="1" applyBorder="1" applyAlignment="1">
      <alignment horizontal="center" vertical="center" wrapText="1"/>
      <protection/>
    </xf>
    <xf numFmtId="0" fontId="14" fillId="40" borderId="66" xfId="60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18" fillId="35" borderId="72" xfId="0" applyFont="1" applyFill="1" applyBorder="1" applyAlignment="1">
      <alignment horizontal="center" vertical="center" wrapText="1"/>
    </xf>
    <xf numFmtId="0" fontId="18" fillId="35" borderId="75" xfId="0" applyFont="1" applyFill="1" applyBorder="1" applyAlignment="1">
      <alignment horizontal="center" vertical="center" wrapText="1"/>
    </xf>
    <xf numFmtId="0" fontId="18" fillId="35" borderId="5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77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92" fillId="35" borderId="77" xfId="0" applyFont="1" applyFill="1" applyBorder="1" applyAlignment="1">
      <alignment horizontal="center" vertical="center" wrapText="1"/>
    </xf>
    <xf numFmtId="0" fontId="92" fillId="35" borderId="59" xfId="0" applyFont="1" applyFill="1" applyBorder="1" applyAlignment="1">
      <alignment horizontal="center" vertical="center" wrapText="1"/>
    </xf>
    <xf numFmtId="0" fontId="92" fillId="35" borderId="68" xfId="0" applyFont="1" applyFill="1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 wrapText="1"/>
    </xf>
    <xf numFmtId="0" fontId="75" fillId="35" borderId="72" xfId="0" applyFont="1" applyFill="1" applyBorder="1" applyAlignment="1">
      <alignment horizontal="center" vertical="center" wrapText="1"/>
    </xf>
    <xf numFmtId="0" fontId="75" fillId="35" borderId="75" xfId="0" applyFont="1" applyFill="1" applyBorder="1" applyAlignment="1">
      <alignment horizontal="center" vertical="center" wrapText="1"/>
    </xf>
    <xf numFmtId="0" fontId="75" fillId="35" borderId="5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vertical="center"/>
    </xf>
    <xf numFmtId="0" fontId="92" fillId="35" borderId="15" xfId="0" applyFont="1" applyFill="1" applyBorder="1" applyAlignment="1">
      <alignment horizontal="center" vertical="center" wrapText="1"/>
    </xf>
    <xf numFmtId="0" fontId="92" fillId="35" borderId="14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13" fillId="35" borderId="73" xfId="0" applyFont="1" applyFill="1" applyBorder="1" applyAlignment="1">
      <alignment horizontal="center" vertical="center"/>
    </xf>
    <xf numFmtId="0" fontId="13" fillId="35" borderId="75" xfId="0" applyFont="1" applyFill="1" applyBorder="1" applyAlignment="1">
      <alignment horizontal="center" vertical="center"/>
    </xf>
    <xf numFmtId="0" fontId="13" fillId="35" borderId="50" xfId="0" applyFont="1" applyFill="1" applyBorder="1" applyAlignment="1">
      <alignment horizontal="center" vertical="center"/>
    </xf>
    <xf numFmtId="0" fontId="92" fillId="35" borderId="52" xfId="0" applyFont="1" applyFill="1" applyBorder="1" applyAlignment="1">
      <alignment horizontal="center" vertical="center" wrapText="1"/>
    </xf>
    <xf numFmtId="0" fontId="75" fillId="35" borderId="43" xfId="0" applyFont="1" applyFill="1" applyBorder="1" applyAlignment="1">
      <alignment horizontal="center" vertical="center" wrapText="1"/>
    </xf>
    <xf numFmtId="0" fontId="75" fillId="35" borderId="46" xfId="0" applyFont="1" applyFill="1" applyBorder="1" applyAlignment="1">
      <alignment horizontal="center" vertical="center" wrapText="1"/>
    </xf>
    <xf numFmtId="0" fontId="107" fillId="35" borderId="73" xfId="0" applyFont="1" applyFill="1" applyBorder="1" applyAlignment="1">
      <alignment horizontal="center" vertical="center"/>
    </xf>
    <xf numFmtId="0" fontId="107" fillId="35" borderId="75" xfId="0" applyFont="1" applyFill="1" applyBorder="1" applyAlignment="1">
      <alignment horizontal="center" vertical="center"/>
    </xf>
    <xf numFmtId="0" fontId="107" fillId="35" borderId="50" xfId="0" applyFont="1" applyFill="1" applyBorder="1" applyAlignment="1">
      <alignment horizontal="center" vertical="center"/>
    </xf>
    <xf numFmtId="0" fontId="75" fillId="35" borderId="45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0" fillId="35" borderId="130" xfId="0" applyFont="1" applyFill="1" applyBorder="1" applyAlignment="1">
      <alignment horizontal="center" wrapText="1"/>
    </xf>
    <xf numFmtId="0" fontId="0" fillId="35" borderId="78" xfId="0" applyFont="1" applyFill="1" applyBorder="1" applyAlignment="1">
      <alignment horizontal="center" wrapText="1"/>
    </xf>
    <xf numFmtId="0" fontId="0" fillId="35" borderId="83" xfId="0" applyFont="1" applyFill="1" applyBorder="1" applyAlignment="1">
      <alignment horizontal="center" wrapText="1"/>
    </xf>
    <xf numFmtId="0" fontId="0" fillId="35" borderId="62" xfId="0" applyFont="1" applyFill="1" applyBorder="1" applyAlignment="1">
      <alignment horizontal="center" wrapText="1"/>
    </xf>
    <xf numFmtId="0" fontId="12" fillId="35" borderId="85" xfId="0" applyFont="1" applyFill="1" applyBorder="1" applyAlignment="1">
      <alignment horizontal="center" vertical="center" wrapText="1"/>
    </xf>
    <xf numFmtId="0" fontId="12" fillId="35" borderId="82" xfId="0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35" borderId="45" xfId="0" applyFont="1" applyFill="1" applyBorder="1" applyAlignment="1">
      <alignment horizontal="center" vertical="center" wrapText="1"/>
    </xf>
    <xf numFmtId="0" fontId="19" fillId="35" borderId="132" xfId="0" applyFont="1" applyFill="1" applyBorder="1" applyAlignment="1">
      <alignment horizontal="center" vertical="center" wrapText="1"/>
    </xf>
    <xf numFmtId="0" fontId="19" fillId="35" borderId="133" xfId="0" applyFont="1" applyFill="1" applyBorder="1" applyAlignment="1">
      <alignment horizontal="center" vertical="center" wrapText="1"/>
    </xf>
    <xf numFmtId="0" fontId="19" fillId="35" borderId="51" xfId="0" applyFont="1" applyFill="1" applyBorder="1" applyAlignment="1">
      <alignment horizontal="center" vertical="center" wrapText="1"/>
    </xf>
    <xf numFmtId="0" fontId="80" fillId="35" borderId="72" xfId="0" applyFont="1" applyFill="1" applyBorder="1" applyAlignment="1">
      <alignment horizontal="center" vertical="center" wrapText="1"/>
    </xf>
    <xf numFmtId="0" fontId="80" fillId="35" borderId="18" xfId="0" applyFont="1" applyFill="1" applyBorder="1" applyAlignment="1">
      <alignment horizontal="center" vertical="center" wrapText="1"/>
    </xf>
    <xf numFmtId="0" fontId="91" fillId="35" borderId="105" xfId="0" applyFont="1" applyFill="1" applyBorder="1" applyAlignment="1">
      <alignment horizontal="center" vertical="center" wrapText="1"/>
    </xf>
    <xf numFmtId="0" fontId="91" fillId="35" borderId="133" xfId="0" applyFont="1" applyFill="1" applyBorder="1" applyAlignment="1">
      <alignment horizontal="center" vertical="center" wrapText="1"/>
    </xf>
    <xf numFmtId="0" fontId="91" fillId="35" borderId="132" xfId="0" applyFont="1" applyFill="1" applyBorder="1" applyAlignment="1">
      <alignment horizontal="center" vertical="center" wrapText="1"/>
    </xf>
    <xf numFmtId="0" fontId="91" fillId="35" borderId="51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13" fillId="35" borderId="105" xfId="0" applyFont="1" applyFill="1" applyBorder="1" applyAlignment="1">
      <alignment horizontal="center" vertical="center" wrapText="1"/>
    </xf>
    <xf numFmtId="0" fontId="13" fillId="35" borderId="73" xfId="0" applyFont="1" applyFill="1" applyBorder="1" applyAlignment="1">
      <alignment horizontal="center" vertical="center" wrapText="1"/>
    </xf>
    <xf numFmtId="0" fontId="13" fillId="35" borderId="91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85" xfId="0" applyFont="1" applyFill="1" applyBorder="1" applyAlignment="1">
      <alignment horizontal="right"/>
    </xf>
    <xf numFmtId="0" fontId="13" fillId="35" borderId="86" xfId="0" applyFont="1" applyFill="1" applyBorder="1" applyAlignment="1">
      <alignment horizontal="right"/>
    </xf>
    <xf numFmtId="0" fontId="13" fillId="35" borderId="82" xfId="0" applyFont="1" applyFill="1" applyBorder="1" applyAlignment="1">
      <alignment horizontal="right"/>
    </xf>
    <xf numFmtId="0" fontId="13" fillId="35" borderId="61" xfId="0" applyFont="1" applyFill="1" applyBorder="1" applyAlignment="1">
      <alignment horizontal="center" vertical="center" wrapText="1"/>
    </xf>
    <xf numFmtId="0" fontId="13" fillId="35" borderId="59" xfId="0" applyFont="1" applyFill="1" applyBorder="1" applyAlignment="1">
      <alignment horizontal="center" vertical="center" wrapText="1"/>
    </xf>
    <xf numFmtId="0" fontId="13" fillId="35" borderId="110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136" xfId="0" applyFont="1" applyFill="1" applyBorder="1" applyAlignment="1">
      <alignment horizontal="center" wrapText="1" shrinkToFit="1"/>
    </xf>
    <xf numFmtId="0" fontId="13" fillId="35" borderId="137" xfId="0" applyFont="1" applyFill="1" applyBorder="1" applyAlignment="1">
      <alignment horizontal="center" wrapText="1" shrinkToFit="1"/>
    </xf>
    <xf numFmtId="0" fontId="13" fillId="35" borderId="61" xfId="0" applyFont="1" applyFill="1" applyBorder="1" applyAlignment="1">
      <alignment horizontal="center" vertical="center" wrapText="1" shrinkToFit="1"/>
    </xf>
    <xf numFmtId="0" fontId="13" fillId="35" borderId="59" xfId="0" applyFont="1" applyFill="1" applyBorder="1" applyAlignment="1">
      <alignment horizontal="center" vertical="center" wrapText="1" shrinkToFit="1"/>
    </xf>
    <xf numFmtId="0" fontId="11" fillId="40" borderId="110" xfId="63" applyFont="1" applyFill="1" applyBorder="1" applyAlignment="1">
      <alignment horizontal="center" vertical="center" wrapText="1"/>
      <protection/>
    </xf>
    <xf numFmtId="0" fontId="11" fillId="40" borderId="31" xfId="63" applyFont="1" applyFill="1" applyBorder="1" applyAlignment="1">
      <alignment horizontal="center" vertical="center" wrapText="1"/>
      <protection/>
    </xf>
    <xf numFmtId="0" fontId="12" fillId="0" borderId="84" xfId="60" applyFont="1" applyFill="1" applyBorder="1" applyAlignment="1">
      <alignment horizontal="left" vertical="center" wrapText="1"/>
      <protection/>
    </xf>
    <xf numFmtId="0" fontId="12" fillId="0" borderId="22" xfId="60" applyFont="1" applyFill="1" applyBorder="1" applyAlignment="1">
      <alignment horizontal="left" vertical="center" wrapText="1"/>
      <protection/>
    </xf>
    <xf numFmtId="0" fontId="12" fillId="0" borderId="30" xfId="60" applyFont="1" applyFill="1" applyBorder="1" applyAlignment="1">
      <alignment horizontal="left" vertical="center" wrapText="1"/>
      <protection/>
    </xf>
    <xf numFmtId="0" fontId="12" fillId="0" borderId="27" xfId="60" applyFont="1" applyFill="1" applyBorder="1" applyAlignment="1">
      <alignment horizontal="left" vertical="center" wrapText="1"/>
      <protection/>
    </xf>
    <xf numFmtId="0" fontId="12" fillId="0" borderId="39" xfId="60" applyFont="1" applyFill="1" applyBorder="1" applyAlignment="1">
      <alignment horizontal="left" vertical="center" wrapText="1"/>
      <protection/>
    </xf>
    <xf numFmtId="0" fontId="12" fillId="0" borderId="25" xfId="60" applyFont="1" applyFill="1" applyBorder="1" applyAlignment="1">
      <alignment horizontal="left" vertical="center" wrapText="1"/>
      <protection/>
    </xf>
    <xf numFmtId="49" fontId="12" fillId="0" borderId="84" xfId="60" applyNumberFormat="1" applyFont="1" applyBorder="1" applyAlignment="1">
      <alignment horizontal="left" vertical="center" wrapText="1"/>
      <protection/>
    </xf>
    <xf numFmtId="49" fontId="12" fillId="0" borderId="22" xfId="60" applyNumberFormat="1" applyFont="1" applyBorder="1" applyAlignment="1">
      <alignment horizontal="left" vertical="center" wrapText="1"/>
      <protection/>
    </xf>
    <xf numFmtId="49" fontId="12" fillId="0" borderId="30" xfId="60" applyNumberFormat="1" applyFont="1" applyBorder="1" applyAlignment="1">
      <alignment horizontal="left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0" fillId="0" borderId="22" xfId="60" applyFont="1" applyBorder="1" applyAlignment="1">
      <alignment horizontal="right" vertical="center" wrapText="1"/>
      <protection/>
    </xf>
    <xf numFmtId="0" fontId="11" fillId="40" borderId="74" xfId="60" applyFont="1" applyFill="1" applyBorder="1" applyAlignment="1">
      <alignment horizontal="center" vertical="center" wrapText="1"/>
      <protection/>
    </xf>
    <xf numFmtId="0" fontId="11" fillId="40" borderId="20" xfId="60" applyFont="1" applyFill="1" applyBorder="1" applyAlignment="1">
      <alignment horizontal="center" vertical="center" wrapText="1"/>
      <protection/>
    </xf>
    <xf numFmtId="0" fontId="11" fillId="40" borderId="138" xfId="60" applyFont="1" applyFill="1" applyBorder="1" applyAlignment="1">
      <alignment horizontal="center" vertical="center"/>
      <protection/>
    </xf>
    <xf numFmtId="0" fontId="11" fillId="40" borderId="17" xfId="60" applyFont="1" applyFill="1" applyBorder="1" applyAlignment="1">
      <alignment horizontal="center" vertical="center"/>
      <protection/>
    </xf>
    <xf numFmtId="0" fontId="11" fillId="40" borderId="75" xfId="60" applyFont="1" applyFill="1" applyBorder="1" applyAlignment="1">
      <alignment horizontal="center" vertical="center" wrapText="1"/>
      <protection/>
    </xf>
    <xf numFmtId="0" fontId="11" fillId="40" borderId="12" xfId="60" applyFont="1" applyFill="1" applyBorder="1" applyAlignment="1">
      <alignment horizontal="center" vertical="center" wrapText="1"/>
      <protection/>
    </xf>
    <xf numFmtId="0" fontId="11" fillId="40" borderId="91" xfId="63" applyFont="1" applyFill="1" applyBorder="1" applyAlignment="1">
      <alignment horizontal="center" vertical="center" wrapText="1"/>
      <protection/>
    </xf>
    <xf numFmtId="0" fontId="11" fillId="40" borderId="14" xfId="63" applyFont="1" applyFill="1" applyBorder="1" applyAlignment="1">
      <alignment horizontal="center" vertical="center" wrapText="1"/>
      <protection/>
    </xf>
    <xf numFmtId="0" fontId="27" fillId="0" borderId="91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3" fontId="27" fillId="0" borderId="91" xfId="0" applyNumberFormat="1" applyFont="1" applyFill="1" applyBorder="1" applyAlignment="1" applyProtection="1">
      <alignment horizontal="center" vertical="center"/>
      <protection locked="0"/>
    </xf>
    <xf numFmtId="3" fontId="27" fillId="0" borderId="29" xfId="0" applyNumberFormat="1" applyFont="1" applyFill="1" applyBorder="1" applyAlignment="1" applyProtection="1">
      <alignment horizontal="center" vertical="center"/>
      <protection locked="0"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28" fillId="33" borderId="91" xfId="0" applyNumberFormat="1" applyFont="1" applyFill="1" applyBorder="1" applyAlignment="1" applyProtection="1">
      <alignment horizontal="center" vertical="center" wrapText="1"/>
      <protection/>
    </xf>
    <xf numFmtId="49" fontId="28" fillId="33" borderId="14" xfId="0" applyNumberFormat="1" applyFont="1" applyFill="1" applyBorder="1" applyAlignment="1" applyProtection="1">
      <alignment horizontal="center" vertical="center" wrapText="1"/>
      <protection/>
    </xf>
    <xf numFmtId="49" fontId="28" fillId="33" borderId="110" xfId="0" applyNumberFormat="1" applyFont="1" applyFill="1" applyBorder="1" applyAlignment="1" applyProtection="1">
      <alignment horizontal="center" vertical="center" wrapText="1"/>
      <protection/>
    </xf>
    <xf numFmtId="49" fontId="28" fillId="33" borderId="3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9" fillId="33" borderId="74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49" fontId="28" fillId="33" borderId="91" xfId="0" applyNumberFormat="1" applyFont="1" applyFill="1" applyBorder="1" applyAlignment="1" applyProtection="1">
      <alignment horizontal="center" vertical="center"/>
      <protection/>
    </xf>
    <xf numFmtId="49" fontId="28" fillId="33" borderId="14" xfId="0" applyNumberFormat="1" applyFont="1" applyFill="1" applyBorder="1" applyAlignment="1" applyProtection="1">
      <alignment horizontal="center" vertical="center"/>
      <protection/>
    </xf>
    <xf numFmtId="49" fontId="28" fillId="33" borderId="139" xfId="0" applyNumberFormat="1" applyFont="1" applyFill="1" applyBorder="1" applyAlignment="1" applyProtection="1">
      <alignment horizontal="center" vertical="center" wrapText="1"/>
      <protection/>
    </xf>
    <xf numFmtId="49" fontId="28" fillId="33" borderId="86" xfId="0" applyNumberFormat="1" applyFont="1" applyFill="1" applyBorder="1" applyAlignment="1" applyProtection="1">
      <alignment horizontal="center" vertical="center"/>
      <protection/>
    </xf>
    <xf numFmtId="49" fontId="28" fillId="33" borderId="79" xfId="0" applyNumberFormat="1" applyFont="1" applyFill="1" applyBorder="1" applyAlignment="1" applyProtection="1">
      <alignment horizontal="center" vertical="center"/>
      <protection/>
    </xf>
    <xf numFmtId="49" fontId="14" fillId="35" borderId="91" xfId="0" applyNumberFormat="1" applyFont="1" applyFill="1" applyBorder="1" applyAlignment="1" applyProtection="1">
      <alignment horizontal="center" vertical="center" wrapText="1"/>
      <protection/>
    </xf>
    <xf numFmtId="49" fontId="14" fillId="35" borderId="14" xfId="0" applyNumberFormat="1" applyFont="1" applyFill="1" applyBorder="1" applyAlignment="1" applyProtection="1">
      <alignment horizontal="center" vertical="center" wrapText="1"/>
      <protection/>
    </xf>
    <xf numFmtId="49" fontId="14" fillId="35" borderId="110" xfId="0" applyNumberFormat="1" applyFont="1" applyFill="1" applyBorder="1" applyAlignment="1" applyProtection="1">
      <alignment horizontal="center" vertical="center" wrapText="1"/>
      <protection/>
    </xf>
    <xf numFmtId="49" fontId="14" fillId="35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4" fillId="35" borderId="131" xfId="0" applyFont="1" applyFill="1" applyBorder="1" applyAlignment="1">
      <alignment horizontal="center" vertical="center" wrapText="1"/>
    </xf>
    <xf numFmtId="0" fontId="14" fillId="35" borderId="64" xfId="0" applyFont="1" applyFill="1" applyBorder="1" applyAlignment="1">
      <alignment horizontal="center" vertical="center" wrapText="1"/>
    </xf>
    <xf numFmtId="0" fontId="14" fillId="35" borderId="78" xfId="0" applyFont="1" applyFill="1" applyBorder="1" applyAlignment="1">
      <alignment horizontal="center" vertical="center" wrapText="1"/>
    </xf>
    <xf numFmtId="0" fontId="14" fillId="35" borderId="62" xfId="0" applyFont="1" applyFill="1" applyBorder="1" applyAlignment="1">
      <alignment horizontal="center" vertical="center" wrapText="1"/>
    </xf>
    <xf numFmtId="49" fontId="14" fillId="35" borderId="61" xfId="0" applyNumberFormat="1" applyFont="1" applyFill="1" applyBorder="1" applyAlignment="1" applyProtection="1">
      <alignment horizontal="center" vertical="center" wrapText="1"/>
      <protection/>
    </xf>
    <xf numFmtId="49" fontId="14" fillId="35" borderId="59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6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257425" y="6657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2"/>
  <sheetViews>
    <sheetView showGridLines="0" zoomScalePageLayoutView="0" workbookViewId="0" topLeftCell="A100">
      <selection activeCell="H116" sqref="H116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8.7109375" style="0" customWidth="1"/>
    <col min="5" max="6" width="15.7109375" style="0" customWidth="1"/>
  </cols>
  <sheetData>
    <row r="1" ht="20.25" customHeight="1">
      <c r="F1" s="51" t="s">
        <v>571</v>
      </c>
    </row>
    <row r="2" spans="2:7" ht="18" customHeight="1">
      <c r="B2" s="865" t="s">
        <v>394</v>
      </c>
      <c r="C2" s="865"/>
      <c r="D2" s="865"/>
      <c r="E2" s="865"/>
      <c r="F2" s="865"/>
      <c r="G2" s="82"/>
    </row>
    <row r="3" spans="5:6" ht="16.5" customHeight="1" thickBot="1">
      <c r="E3" s="9"/>
      <c r="F3" s="39" t="s">
        <v>192</v>
      </c>
    </row>
    <row r="4" spans="2:6" ht="48" customHeight="1">
      <c r="B4" s="645" t="s">
        <v>251</v>
      </c>
      <c r="C4" s="646" t="s">
        <v>252</v>
      </c>
      <c r="D4" s="647" t="s">
        <v>37</v>
      </c>
      <c r="E4" s="647" t="s">
        <v>393</v>
      </c>
      <c r="F4" s="648" t="s">
        <v>569</v>
      </c>
    </row>
    <row r="5" spans="2:6" ht="12.75" customHeight="1" thickBot="1">
      <c r="B5" s="36">
        <v>1</v>
      </c>
      <c r="C5" s="29">
        <v>2</v>
      </c>
      <c r="D5" s="28">
        <v>3</v>
      </c>
      <c r="E5" s="37">
        <v>4</v>
      </c>
      <c r="F5" s="38">
        <v>5</v>
      </c>
    </row>
    <row r="6" spans="2:6" ht="19.5" customHeight="1">
      <c r="B6" s="649"/>
      <c r="C6" s="20" t="s">
        <v>86</v>
      </c>
      <c r="D6" s="19"/>
      <c r="E6" s="40"/>
      <c r="F6" s="41"/>
    </row>
    <row r="7" spans="1:6" ht="19.5" customHeight="1">
      <c r="A7" s="49"/>
      <c r="B7" s="650" t="s">
        <v>835</v>
      </c>
      <c r="C7" s="20" t="s">
        <v>401</v>
      </c>
      <c r="D7" s="21" t="s">
        <v>273</v>
      </c>
      <c r="E7" s="42"/>
      <c r="F7" s="43"/>
    </row>
    <row r="8" spans="1:6" ht="19.5" customHeight="1">
      <c r="A8" s="49"/>
      <c r="B8" s="861"/>
      <c r="C8" s="22" t="s">
        <v>402</v>
      </c>
      <c r="D8" s="862" t="s">
        <v>274</v>
      </c>
      <c r="E8" s="863">
        <v>833090</v>
      </c>
      <c r="F8" s="866">
        <v>813700</v>
      </c>
    </row>
    <row r="9" spans="1:6" ht="19.5" customHeight="1">
      <c r="A9" s="49"/>
      <c r="B9" s="861"/>
      <c r="C9" s="23" t="s">
        <v>403</v>
      </c>
      <c r="D9" s="862"/>
      <c r="E9" s="864"/>
      <c r="F9" s="867"/>
    </row>
    <row r="10" spans="1:6" ht="19.5" customHeight="1">
      <c r="A10" s="49"/>
      <c r="B10" s="861" t="s">
        <v>836</v>
      </c>
      <c r="C10" s="24" t="s">
        <v>404</v>
      </c>
      <c r="D10" s="862" t="s">
        <v>275</v>
      </c>
      <c r="E10" s="863">
        <v>1600</v>
      </c>
      <c r="F10" s="866">
        <v>700</v>
      </c>
    </row>
    <row r="11" spans="1:6" ht="19.5" customHeight="1">
      <c r="A11" s="49"/>
      <c r="B11" s="861"/>
      <c r="C11" s="25" t="s">
        <v>405</v>
      </c>
      <c r="D11" s="862"/>
      <c r="E11" s="864"/>
      <c r="F11" s="867"/>
    </row>
    <row r="12" spans="1:6" ht="19.5" customHeight="1">
      <c r="A12" s="49"/>
      <c r="B12" s="650" t="s">
        <v>837</v>
      </c>
      <c r="C12" s="26" t="s">
        <v>130</v>
      </c>
      <c r="D12" s="21" t="s">
        <v>276</v>
      </c>
      <c r="E12" s="42"/>
      <c r="F12" s="43"/>
    </row>
    <row r="13" spans="1:6" ht="25.5" customHeight="1">
      <c r="A13" s="49"/>
      <c r="B13" s="650" t="s">
        <v>406</v>
      </c>
      <c r="C13" s="26" t="s">
        <v>407</v>
      </c>
      <c r="D13" s="21" t="s">
        <v>277</v>
      </c>
      <c r="E13" s="42">
        <v>1600</v>
      </c>
      <c r="F13" s="43">
        <v>700</v>
      </c>
    </row>
    <row r="14" spans="1:6" ht="19.5" customHeight="1">
      <c r="A14" s="49"/>
      <c r="B14" s="650" t="s">
        <v>838</v>
      </c>
      <c r="C14" s="26" t="s">
        <v>408</v>
      </c>
      <c r="D14" s="21" t="s">
        <v>278</v>
      </c>
      <c r="E14" s="42"/>
      <c r="F14" s="43"/>
    </row>
    <row r="15" spans="1:6" ht="25.5" customHeight="1">
      <c r="A15" s="49"/>
      <c r="B15" s="650" t="s">
        <v>409</v>
      </c>
      <c r="C15" s="26" t="s">
        <v>410</v>
      </c>
      <c r="D15" s="21" t="s">
        <v>279</v>
      </c>
      <c r="E15" s="42"/>
      <c r="F15" s="43"/>
    </row>
    <row r="16" spans="1:6" ht="19.5" customHeight="1">
      <c r="A16" s="49"/>
      <c r="B16" s="650" t="s">
        <v>839</v>
      </c>
      <c r="C16" s="26" t="s">
        <v>411</v>
      </c>
      <c r="D16" s="21" t="s">
        <v>280</v>
      </c>
      <c r="E16" s="42"/>
      <c r="F16" s="43"/>
    </row>
    <row r="17" spans="1:6" ht="19.5" customHeight="1">
      <c r="A17" s="49"/>
      <c r="B17" s="861" t="s">
        <v>840</v>
      </c>
      <c r="C17" s="24" t="s">
        <v>412</v>
      </c>
      <c r="D17" s="862" t="s">
        <v>281</v>
      </c>
      <c r="E17" s="863">
        <v>831490</v>
      </c>
      <c r="F17" s="866">
        <v>813000</v>
      </c>
    </row>
    <row r="18" spans="1:6" ht="19.5" customHeight="1">
      <c r="A18" s="49"/>
      <c r="B18" s="861"/>
      <c r="C18" s="25" t="s">
        <v>413</v>
      </c>
      <c r="D18" s="862"/>
      <c r="E18" s="864"/>
      <c r="F18" s="867"/>
    </row>
    <row r="19" spans="1:6" ht="19.5" customHeight="1">
      <c r="A19" s="49"/>
      <c r="B19" s="650" t="s">
        <v>414</v>
      </c>
      <c r="C19" s="26" t="s">
        <v>415</v>
      </c>
      <c r="D19" s="21" t="s">
        <v>282</v>
      </c>
      <c r="E19" s="42">
        <v>370000</v>
      </c>
      <c r="F19" s="43">
        <v>176000</v>
      </c>
    </row>
    <row r="20" spans="2:6" ht="19.5" customHeight="1">
      <c r="B20" s="651" t="s">
        <v>841</v>
      </c>
      <c r="C20" s="26" t="s">
        <v>416</v>
      </c>
      <c r="D20" s="21" t="s">
        <v>283</v>
      </c>
      <c r="E20" s="42">
        <v>448990</v>
      </c>
      <c r="F20" s="43">
        <v>85000</v>
      </c>
    </row>
    <row r="21" spans="2:6" ht="19.5" customHeight="1">
      <c r="B21" s="651" t="s">
        <v>842</v>
      </c>
      <c r="C21" s="26" t="s">
        <v>417</v>
      </c>
      <c r="D21" s="21" t="s">
        <v>284</v>
      </c>
      <c r="E21" s="42"/>
      <c r="F21" s="43"/>
    </row>
    <row r="22" spans="2:6" ht="25.5" customHeight="1">
      <c r="B22" s="651" t="s">
        <v>418</v>
      </c>
      <c r="C22" s="26" t="s">
        <v>419</v>
      </c>
      <c r="D22" s="21" t="s">
        <v>285</v>
      </c>
      <c r="E22" s="42">
        <v>10000</v>
      </c>
      <c r="F22" s="43">
        <v>550000</v>
      </c>
    </row>
    <row r="23" spans="2:6" ht="25.5" customHeight="1">
      <c r="B23" s="651" t="s">
        <v>420</v>
      </c>
      <c r="C23" s="26" t="s">
        <v>843</v>
      </c>
      <c r="D23" s="21" t="s">
        <v>286</v>
      </c>
      <c r="E23" s="42">
        <v>2500</v>
      </c>
      <c r="F23" s="43">
        <v>2000</v>
      </c>
    </row>
    <row r="24" spans="2:6" ht="25.5" customHeight="1">
      <c r="B24" s="651" t="s">
        <v>421</v>
      </c>
      <c r="C24" s="26" t="s">
        <v>422</v>
      </c>
      <c r="D24" s="21" t="s">
        <v>287</v>
      </c>
      <c r="E24" s="42"/>
      <c r="F24" s="43"/>
    </row>
    <row r="25" spans="2:6" ht="25.5" customHeight="1">
      <c r="B25" s="651" t="s">
        <v>421</v>
      </c>
      <c r="C25" s="26" t="s">
        <v>423</v>
      </c>
      <c r="D25" s="21" t="s">
        <v>288</v>
      </c>
      <c r="E25" s="42"/>
      <c r="F25" s="43"/>
    </row>
    <row r="26" spans="1:6" ht="19.5" customHeight="1">
      <c r="A26" s="49"/>
      <c r="B26" s="650" t="s">
        <v>844</v>
      </c>
      <c r="C26" s="26" t="s">
        <v>424</v>
      </c>
      <c r="D26" s="21" t="s">
        <v>289</v>
      </c>
      <c r="E26" s="42"/>
      <c r="F26" s="43"/>
    </row>
    <row r="27" spans="1:6" ht="25.5" customHeight="1">
      <c r="A27" s="49"/>
      <c r="B27" s="861" t="s">
        <v>425</v>
      </c>
      <c r="C27" s="24" t="s">
        <v>426</v>
      </c>
      <c r="D27" s="862" t="s">
        <v>290</v>
      </c>
      <c r="E27" s="863"/>
      <c r="F27" s="866"/>
    </row>
    <row r="28" spans="1:6" ht="22.5" customHeight="1">
      <c r="A28" s="49"/>
      <c r="B28" s="861"/>
      <c r="C28" s="25" t="s">
        <v>427</v>
      </c>
      <c r="D28" s="862"/>
      <c r="E28" s="864"/>
      <c r="F28" s="867"/>
    </row>
    <row r="29" spans="1:6" ht="25.5" customHeight="1">
      <c r="A29" s="49"/>
      <c r="B29" s="650" t="s">
        <v>428</v>
      </c>
      <c r="C29" s="26" t="s">
        <v>826</v>
      </c>
      <c r="D29" s="21" t="s">
        <v>291</v>
      </c>
      <c r="E29" s="42"/>
      <c r="F29" s="43"/>
    </row>
    <row r="30" spans="2:6" ht="25.5" customHeight="1">
      <c r="B30" s="651" t="s">
        <v>429</v>
      </c>
      <c r="C30" s="26" t="s">
        <v>430</v>
      </c>
      <c r="D30" s="21" t="s">
        <v>292</v>
      </c>
      <c r="E30" s="42"/>
      <c r="F30" s="43"/>
    </row>
    <row r="31" spans="2:6" ht="35.25" customHeight="1">
      <c r="B31" s="651" t="s">
        <v>431</v>
      </c>
      <c r="C31" s="26" t="s">
        <v>432</v>
      </c>
      <c r="D31" s="21" t="s">
        <v>293</v>
      </c>
      <c r="E31" s="42"/>
      <c r="F31" s="43"/>
    </row>
    <row r="32" spans="2:6" ht="35.25" customHeight="1">
      <c r="B32" s="651" t="s">
        <v>433</v>
      </c>
      <c r="C32" s="26" t="s">
        <v>827</v>
      </c>
      <c r="D32" s="21" t="s">
        <v>294</v>
      </c>
      <c r="E32" s="42"/>
      <c r="F32" s="43"/>
    </row>
    <row r="33" spans="2:6" ht="25.5" customHeight="1">
      <c r="B33" s="651" t="s">
        <v>434</v>
      </c>
      <c r="C33" s="26" t="s">
        <v>435</v>
      </c>
      <c r="D33" s="21" t="s">
        <v>295</v>
      </c>
      <c r="E33" s="42"/>
      <c r="F33" s="43"/>
    </row>
    <row r="34" spans="2:6" ht="25.5" customHeight="1">
      <c r="B34" s="651" t="s">
        <v>434</v>
      </c>
      <c r="C34" s="26" t="s">
        <v>436</v>
      </c>
      <c r="D34" s="21" t="s">
        <v>296</v>
      </c>
      <c r="E34" s="42"/>
      <c r="F34" s="43"/>
    </row>
    <row r="35" spans="2:6" ht="37.5" customHeight="1">
      <c r="B35" s="651" t="s">
        <v>845</v>
      </c>
      <c r="C35" s="26" t="s">
        <v>828</v>
      </c>
      <c r="D35" s="21" t="s">
        <v>297</v>
      </c>
      <c r="E35" s="42"/>
      <c r="F35" s="43"/>
    </row>
    <row r="36" spans="2:6" ht="25.5" customHeight="1">
      <c r="B36" s="651" t="s">
        <v>846</v>
      </c>
      <c r="C36" s="26" t="s">
        <v>437</v>
      </c>
      <c r="D36" s="21" t="s">
        <v>298</v>
      </c>
      <c r="E36" s="42"/>
      <c r="F36" s="43"/>
    </row>
    <row r="37" spans="2:6" ht="25.5" customHeight="1">
      <c r="B37" s="651" t="s">
        <v>438</v>
      </c>
      <c r="C37" s="26" t="s">
        <v>439</v>
      </c>
      <c r="D37" s="21" t="s">
        <v>299</v>
      </c>
      <c r="E37" s="42"/>
      <c r="F37" s="43"/>
    </row>
    <row r="38" spans="2:6" ht="25.5" customHeight="1">
      <c r="B38" s="651" t="s">
        <v>440</v>
      </c>
      <c r="C38" s="26" t="s">
        <v>441</v>
      </c>
      <c r="D38" s="21" t="s">
        <v>300</v>
      </c>
      <c r="E38" s="42"/>
      <c r="F38" s="43"/>
    </row>
    <row r="39" spans="1:6" ht="19.5" customHeight="1">
      <c r="A39" s="49"/>
      <c r="B39" s="650">
        <v>288</v>
      </c>
      <c r="C39" s="20" t="s">
        <v>442</v>
      </c>
      <c r="D39" s="21" t="s">
        <v>301</v>
      </c>
      <c r="E39" s="42"/>
      <c r="F39" s="43"/>
    </row>
    <row r="40" spans="1:6" ht="19.5" customHeight="1">
      <c r="A40" s="49"/>
      <c r="B40" s="861"/>
      <c r="C40" s="22" t="s">
        <v>443</v>
      </c>
      <c r="D40" s="862" t="s">
        <v>302</v>
      </c>
      <c r="E40" s="863">
        <v>209300</v>
      </c>
      <c r="F40" s="866">
        <v>226500</v>
      </c>
    </row>
    <row r="41" spans="1:6" ht="19.5" customHeight="1">
      <c r="A41" s="49"/>
      <c r="B41" s="861"/>
      <c r="C41" s="23" t="s">
        <v>444</v>
      </c>
      <c r="D41" s="862"/>
      <c r="E41" s="864"/>
      <c r="F41" s="867"/>
    </row>
    <row r="42" spans="2:6" ht="25.5" customHeight="1">
      <c r="B42" s="651" t="s">
        <v>445</v>
      </c>
      <c r="C42" s="26" t="s">
        <v>446</v>
      </c>
      <c r="D42" s="21" t="s">
        <v>303</v>
      </c>
      <c r="E42" s="42">
        <v>50200</v>
      </c>
      <c r="F42" s="43">
        <v>50000</v>
      </c>
    </row>
    <row r="43" spans="2:6" ht="19.5" customHeight="1">
      <c r="B43" s="651">
        <v>10</v>
      </c>
      <c r="C43" s="26" t="s">
        <v>447</v>
      </c>
      <c r="D43" s="21" t="s">
        <v>304</v>
      </c>
      <c r="E43" s="42">
        <v>50000</v>
      </c>
      <c r="F43" s="43">
        <v>50000</v>
      </c>
    </row>
    <row r="44" spans="2:6" ht="19.5" customHeight="1">
      <c r="B44" s="651" t="s">
        <v>448</v>
      </c>
      <c r="C44" s="26" t="s">
        <v>449</v>
      </c>
      <c r="D44" s="21" t="s">
        <v>305</v>
      </c>
      <c r="E44" s="42"/>
      <c r="F44" s="43"/>
    </row>
    <row r="45" spans="2:6" ht="19.5" customHeight="1">
      <c r="B45" s="651">
        <v>13</v>
      </c>
      <c r="C45" s="26" t="s">
        <v>450</v>
      </c>
      <c r="D45" s="21" t="s">
        <v>306</v>
      </c>
      <c r="E45" s="42"/>
      <c r="F45" s="43"/>
    </row>
    <row r="46" spans="2:6" ht="19.5" customHeight="1">
      <c r="B46" s="651" t="s">
        <v>451</v>
      </c>
      <c r="C46" s="26" t="s">
        <v>452</v>
      </c>
      <c r="D46" s="21" t="s">
        <v>307</v>
      </c>
      <c r="E46" s="42">
        <v>200</v>
      </c>
      <c r="F46" s="43"/>
    </row>
    <row r="47" spans="2:6" ht="19.5" customHeight="1">
      <c r="B47" s="651" t="s">
        <v>453</v>
      </c>
      <c r="C47" s="26" t="s">
        <v>454</v>
      </c>
      <c r="D47" s="21" t="s">
        <v>308</v>
      </c>
      <c r="E47" s="42"/>
      <c r="F47" s="43"/>
    </row>
    <row r="48" spans="1:6" ht="25.5" customHeight="1">
      <c r="A48" s="49"/>
      <c r="B48" s="650">
        <v>14</v>
      </c>
      <c r="C48" s="26" t="s">
        <v>455</v>
      </c>
      <c r="D48" s="21" t="s">
        <v>309</v>
      </c>
      <c r="E48" s="42"/>
      <c r="F48" s="43"/>
    </row>
    <row r="49" spans="1:6" ht="19.5" customHeight="1">
      <c r="A49" s="49"/>
      <c r="B49" s="861">
        <v>20</v>
      </c>
      <c r="C49" s="24" t="s">
        <v>456</v>
      </c>
      <c r="D49" s="862" t="s">
        <v>310</v>
      </c>
      <c r="E49" s="863">
        <v>100000</v>
      </c>
      <c r="F49" s="866">
        <v>90000</v>
      </c>
    </row>
    <row r="50" spans="1:6" ht="19.5" customHeight="1">
      <c r="A50" s="49"/>
      <c r="B50" s="861"/>
      <c r="C50" s="25" t="s">
        <v>457</v>
      </c>
      <c r="D50" s="862"/>
      <c r="E50" s="864"/>
      <c r="F50" s="867"/>
    </row>
    <row r="51" spans="1:6" ht="19.5" customHeight="1">
      <c r="A51" s="49"/>
      <c r="B51" s="650">
        <v>204</v>
      </c>
      <c r="C51" s="26" t="s">
        <v>458</v>
      </c>
      <c r="D51" s="21" t="s">
        <v>311</v>
      </c>
      <c r="E51" s="42">
        <v>100000</v>
      </c>
      <c r="F51" s="43">
        <v>90000</v>
      </c>
    </row>
    <row r="52" spans="1:6" ht="19.5" customHeight="1">
      <c r="A52" s="49"/>
      <c r="B52" s="650">
        <v>205</v>
      </c>
      <c r="C52" s="26" t="s">
        <v>459</v>
      </c>
      <c r="D52" s="21" t="s">
        <v>312</v>
      </c>
      <c r="E52" s="42"/>
      <c r="F52" s="43"/>
    </row>
    <row r="53" spans="1:6" ht="25.5" customHeight="1">
      <c r="A53" s="49"/>
      <c r="B53" s="650" t="s">
        <v>460</v>
      </c>
      <c r="C53" s="26" t="s">
        <v>461</v>
      </c>
      <c r="D53" s="21" t="s">
        <v>313</v>
      </c>
      <c r="E53" s="42"/>
      <c r="F53" s="43"/>
    </row>
    <row r="54" spans="1:6" ht="25.5" customHeight="1">
      <c r="A54" s="49"/>
      <c r="B54" s="650" t="s">
        <v>462</v>
      </c>
      <c r="C54" s="26" t="s">
        <v>463</v>
      </c>
      <c r="D54" s="21" t="s">
        <v>314</v>
      </c>
      <c r="E54" s="42"/>
      <c r="F54" s="43"/>
    </row>
    <row r="55" spans="1:6" ht="19.5" customHeight="1">
      <c r="A55" s="49"/>
      <c r="B55" s="650">
        <v>206</v>
      </c>
      <c r="C55" s="26" t="s">
        <v>464</v>
      </c>
      <c r="D55" s="21" t="s">
        <v>315</v>
      </c>
      <c r="E55" s="42"/>
      <c r="F55" s="43"/>
    </row>
    <row r="56" spans="1:6" ht="19.5" customHeight="1">
      <c r="A56" s="49"/>
      <c r="B56" s="861" t="s">
        <v>465</v>
      </c>
      <c r="C56" s="24" t="s">
        <v>466</v>
      </c>
      <c r="D56" s="862" t="s">
        <v>316</v>
      </c>
      <c r="E56" s="863">
        <v>6000</v>
      </c>
      <c r="F56" s="866">
        <v>18000</v>
      </c>
    </row>
    <row r="57" spans="1:6" ht="19.5" customHeight="1">
      <c r="A57" s="49"/>
      <c r="B57" s="861"/>
      <c r="C57" s="25" t="s">
        <v>467</v>
      </c>
      <c r="D57" s="862"/>
      <c r="E57" s="864"/>
      <c r="F57" s="867"/>
    </row>
    <row r="58" spans="2:6" ht="23.25" customHeight="1">
      <c r="B58" s="651" t="s">
        <v>468</v>
      </c>
      <c r="C58" s="26" t="s">
        <v>469</v>
      </c>
      <c r="D58" s="21" t="s">
        <v>317</v>
      </c>
      <c r="E58" s="42">
        <v>6000</v>
      </c>
      <c r="F58" s="43">
        <v>18000</v>
      </c>
    </row>
    <row r="59" spans="2:6" ht="19.5" customHeight="1">
      <c r="B59" s="651">
        <v>223</v>
      </c>
      <c r="C59" s="26" t="s">
        <v>470</v>
      </c>
      <c r="D59" s="21" t="s">
        <v>318</v>
      </c>
      <c r="E59" s="42"/>
      <c r="F59" s="43"/>
    </row>
    <row r="60" spans="1:6" ht="25.5" customHeight="1">
      <c r="A60" s="49"/>
      <c r="B60" s="650">
        <v>224</v>
      </c>
      <c r="C60" s="26" t="s">
        <v>471</v>
      </c>
      <c r="D60" s="21" t="s">
        <v>319</v>
      </c>
      <c r="E60" s="42"/>
      <c r="F60" s="43"/>
    </row>
    <row r="61" spans="1:6" ht="19.5" customHeight="1">
      <c r="A61" s="49"/>
      <c r="B61" s="861">
        <v>23</v>
      </c>
      <c r="C61" s="24" t="s">
        <v>472</v>
      </c>
      <c r="D61" s="862" t="s">
        <v>320</v>
      </c>
      <c r="E61" s="863">
        <v>1000</v>
      </c>
      <c r="F61" s="866">
        <v>500</v>
      </c>
    </row>
    <row r="62" spans="1:6" ht="19.5" customHeight="1">
      <c r="A62" s="49"/>
      <c r="B62" s="861"/>
      <c r="C62" s="25" t="s">
        <v>473</v>
      </c>
      <c r="D62" s="862"/>
      <c r="E62" s="864"/>
      <c r="F62" s="867"/>
    </row>
    <row r="63" spans="2:6" ht="25.5" customHeight="1">
      <c r="B63" s="651">
        <v>230</v>
      </c>
      <c r="C63" s="26" t="s">
        <v>474</v>
      </c>
      <c r="D63" s="21" t="s">
        <v>321</v>
      </c>
      <c r="E63" s="42"/>
      <c r="F63" s="43"/>
    </row>
    <row r="64" spans="2:6" ht="25.5" customHeight="1">
      <c r="B64" s="651">
        <v>231</v>
      </c>
      <c r="C64" s="26" t="s">
        <v>853</v>
      </c>
      <c r="D64" s="21" t="s">
        <v>322</v>
      </c>
      <c r="E64" s="42"/>
      <c r="F64" s="43"/>
    </row>
    <row r="65" spans="2:6" ht="19.5" customHeight="1">
      <c r="B65" s="651" t="s">
        <v>475</v>
      </c>
      <c r="C65" s="26" t="s">
        <v>476</v>
      </c>
      <c r="D65" s="21" t="s">
        <v>323</v>
      </c>
      <c r="E65" s="42">
        <v>1000</v>
      </c>
      <c r="F65" s="43">
        <v>500</v>
      </c>
    </row>
    <row r="66" spans="2:6" ht="25.5" customHeight="1">
      <c r="B66" s="651" t="s">
        <v>477</v>
      </c>
      <c r="C66" s="26" t="s">
        <v>478</v>
      </c>
      <c r="D66" s="21" t="s">
        <v>324</v>
      </c>
      <c r="E66" s="42"/>
      <c r="F66" s="43"/>
    </row>
    <row r="67" spans="2:6" ht="25.5" customHeight="1">
      <c r="B67" s="651">
        <v>235</v>
      </c>
      <c r="C67" s="26" t="s">
        <v>479</v>
      </c>
      <c r="D67" s="21" t="s">
        <v>325</v>
      </c>
      <c r="E67" s="42"/>
      <c r="F67" s="43"/>
    </row>
    <row r="68" spans="2:6" ht="25.5" customHeight="1">
      <c r="B68" s="651" t="s">
        <v>480</v>
      </c>
      <c r="C68" s="26" t="s">
        <v>829</v>
      </c>
      <c r="D68" s="21" t="s">
        <v>326</v>
      </c>
      <c r="E68" s="42"/>
      <c r="F68" s="43"/>
    </row>
    <row r="69" spans="2:6" ht="25.5" customHeight="1">
      <c r="B69" s="651">
        <v>237</v>
      </c>
      <c r="C69" s="26" t="s">
        <v>481</v>
      </c>
      <c r="D69" s="21" t="s">
        <v>327</v>
      </c>
      <c r="E69" s="42"/>
      <c r="F69" s="43"/>
    </row>
    <row r="70" spans="2:6" ht="19.5" customHeight="1">
      <c r="B70" s="651" t="s">
        <v>482</v>
      </c>
      <c r="C70" s="26" t="s">
        <v>483</v>
      </c>
      <c r="D70" s="21" t="s">
        <v>328</v>
      </c>
      <c r="E70" s="42"/>
      <c r="F70" s="43"/>
    </row>
    <row r="71" spans="2:6" ht="19.5" customHeight="1">
      <c r="B71" s="651">
        <v>24</v>
      </c>
      <c r="C71" s="26" t="s">
        <v>484</v>
      </c>
      <c r="D71" s="21" t="s">
        <v>329</v>
      </c>
      <c r="E71" s="42">
        <v>52100</v>
      </c>
      <c r="F71" s="43">
        <v>65000</v>
      </c>
    </row>
    <row r="72" spans="2:6" ht="25.5" customHeight="1">
      <c r="B72" s="651" t="s">
        <v>485</v>
      </c>
      <c r="C72" s="26" t="s">
        <v>486</v>
      </c>
      <c r="D72" s="21" t="s">
        <v>330</v>
      </c>
      <c r="E72" s="42"/>
      <c r="F72" s="43">
        <v>3000</v>
      </c>
    </row>
    <row r="73" spans="2:6" ht="25.5" customHeight="1">
      <c r="B73" s="651"/>
      <c r="C73" s="20" t="s">
        <v>570</v>
      </c>
      <c r="D73" s="21" t="s">
        <v>331</v>
      </c>
      <c r="E73" s="42">
        <v>1042390</v>
      </c>
      <c r="F73" s="43">
        <v>1040200</v>
      </c>
    </row>
    <row r="74" spans="2:6" ht="19.5" customHeight="1">
      <c r="B74" s="651">
        <v>88</v>
      </c>
      <c r="C74" s="20" t="s">
        <v>487</v>
      </c>
      <c r="D74" s="21" t="s">
        <v>332</v>
      </c>
      <c r="E74" s="42">
        <v>50000</v>
      </c>
      <c r="F74" s="43">
        <v>50000</v>
      </c>
    </row>
    <row r="75" spans="1:6" ht="19.5" customHeight="1">
      <c r="A75" s="49"/>
      <c r="B75" s="652"/>
      <c r="C75" s="20" t="s">
        <v>34</v>
      </c>
      <c r="D75" s="27"/>
      <c r="E75" s="42"/>
      <c r="F75" s="43"/>
    </row>
    <row r="76" spans="1:6" ht="19.5" customHeight="1">
      <c r="A76" s="49"/>
      <c r="B76" s="861"/>
      <c r="C76" s="22" t="s">
        <v>488</v>
      </c>
      <c r="D76" s="862" t="s">
        <v>131</v>
      </c>
      <c r="E76" s="863">
        <v>818000</v>
      </c>
      <c r="F76" s="866">
        <v>845200</v>
      </c>
    </row>
    <row r="77" spans="1:6" ht="19.5" customHeight="1">
      <c r="A77" s="49"/>
      <c r="B77" s="861"/>
      <c r="C77" s="23" t="s">
        <v>489</v>
      </c>
      <c r="D77" s="862"/>
      <c r="E77" s="864"/>
      <c r="F77" s="867"/>
    </row>
    <row r="78" spans="1:6" ht="19.5" customHeight="1">
      <c r="A78" s="49"/>
      <c r="B78" s="650" t="s">
        <v>490</v>
      </c>
      <c r="C78" s="26" t="s">
        <v>491</v>
      </c>
      <c r="D78" s="21" t="s">
        <v>132</v>
      </c>
      <c r="E78" s="42">
        <v>600000</v>
      </c>
      <c r="F78" s="43">
        <v>600000</v>
      </c>
    </row>
    <row r="79" spans="2:6" ht="19.5" customHeight="1">
      <c r="B79" s="651">
        <v>31</v>
      </c>
      <c r="C79" s="26" t="s">
        <v>492</v>
      </c>
      <c r="D79" s="21" t="s">
        <v>133</v>
      </c>
      <c r="E79" s="42"/>
      <c r="F79" s="43"/>
    </row>
    <row r="80" spans="2:6" ht="19.5" customHeight="1">
      <c r="B80" s="651">
        <v>306</v>
      </c>
      <c r="C80" s="26" t="s">
        <v>493</v>
      </c>
      <c r="D80" s="21" t="s">
        <v>134</v>
      </c>
      <c r="E80" s="42"/>
      <c r="F80" s="43"/>
    </row>
    <row r="81" spans="2:6" ht="19.5" customHeight="1">
      <c r="B81" s="651">
        <v>32</v>
      </c>
      <c r="C81" s="26" t="s">
        <v>494</v>
      </c>
      <c r="D81" s="21" t="s">
        <v>135</v>
      </c>
      <c r="E81" s="42"/>
      <c r="F81" s="43"/>
    </row>
    <row r="82" spans="2:6" ht="60.75" customHeight="1">
      <c r="B82" s="651" t="s">
        <v>495</v>
      </c>
      <c r="C82" s="26" t="s">
        <v>847</v>
      </c>
      <c r="D82" s="21" t="s">
        <v>136</v>
      </c>
      <c r="E82" s="42"/>
      <c r="F82" s="43"/>
    </row>
    <row r="83" spans="2:6" ht="49.5" customHeight="1">
      <c r="B83" s="651" t="s">
        <v>496</v>
      </c>
      <c r="C83" s="26" t="s">
        <v>848</v>
      </c>
      <c r="D83" s="21" t="s">
        <v>137</v>
      </c>
      <c r="E83" s="42"/>
      <c r="F83" s="43"/>
    </row>
    <row r="84" spans="2:6" ht="19.5" customHeight="1">
      <c r="B84" s="651">
        <v>34</v>
      </c>
      <c r="C84" s="26" t="s">
        <v>497</v>
      </c>
      <c r="D84" s="21" t="s">
        <v>138</v>
      </c>
      <c r="E84" s="42">
        <v>218000</v>
      </c>
      <c r="F84" s="43">
        <v>245200</v>
      </c>
    </row>
    <row r="85" spans="2:6" ht="19.5" customHeight="1">
      <c r="B85" s="651">
        <v>340</v>
      </c>
      <c r="C85" s="26" t="s">
        <v>148</v>
      </c>
      <c r="D85" s="21" t="s">
        <v>139</v>
      </c>
      <c r="E85" s="42">
        <v>216100</v>
      </c>
      <c r="F85" s="43">
        <v>230000</v>
      </c>
    </row>
    <row r="86" spans="2:6" ht="19.5" customHeight="1">
      <c r="B86" s="651">
        <v>341</v>
      </c>
      <c r="C86" s="26" t="s">
        <v>498</v>
      </c>
      <c r="D86" s="21" t="s">
        <v>140</v>
      </c>
      <c r="E86" s="42">
        <v>1900</v>
      </c>
      <c r="F86" s="43">
        <v>15200</v>
      </c>
    </row>
    <row r="87" spans="2:6" ht="19.5" customHeight="1">
      <c r="B87" s="651"/>
      <c r="C87" s="26" t="s">
        <v>499</v>
      </c>
      <c r="D87" s="21" t="s">
        <v>141</v>
      </c>
      <c r="E87" s="42"/>
      <c r="F87" s="43"/>
    </row>
    <row r="88" spans="2:6" ht="19.5" customHeight="1">
      <c r="B88" s="651">
        <v>35</v>
      </c>
      <c r="C88" s="26" t="s">
        <v>500</v>
      </c>
      <c r="D88" s="21" t="s">
        <v>142</v>
      </c>
      <c r="E88" s="42"/>
      <c r="F88" s="43"/>
    </row>
    <row r="89" spans="2:6" ht="19.5" customHeight="1">
      <c r="B89" s="651">
        <v>350</v>
      </c>
      <c r="C89" s="26" t="s">
        <v>501</v>
      </c>
      <c r="D89" s="21" t="s">
        <v>143</v>
      </c>
      <c r="E89" s="42"/>
      <c r="F89" s="43"/>
    </row>
    <row r="90" spans="1:6" ht="19.5" customHeight="1">
      <c r="A90" s="49"/>
      <c r="B90" s="650">
        <v>351</v>
      </c>
      <c r="C90" s="26" t="s">
        <v>154</v>
      </c>
      <c r="D90" s="21" t="s">
        <v>144</v>
      </c>
      <c r="E90" s="42"/>
      <c r="F90" s="43"/>
    </row>
    <row r="91" spans="1:6" ht="22.5" customHeight="1">
      <c r="A91" s="49"/>
      <c r="B91" s="861"/>
      <c r="C91" s="22" t="s">
        <v>502</v>
      </c>
      <c r="D91" s="862" t="s">
        <v>145</v>
      </c>
      <c r="E91" s="863">
        <v>37500</v>
      </c>
      <c r="F91" s="866">
        <v>30000</v>
      </c>
    </row>
    <row r="92" spans="1:6" ht="19.5" customHeight="1">
      <c r="A92" s="49"/>
      <c r="B92" s="861"/>
      <c r="C92" s="23" t="s">
        <v>503</v>
      </c>
      <c r="D92" s="862"/>
      <c r="E92" s="864"/>
      <c r="F92" s="867"/>
    </row>
    <row r="93" spans="1:6" ht="19.5" customHeight="1">
      <c r="A93" s="49"/>
      <c r="B93" s="861">
        <v>40</v>
      </c>
      <c r="C93" s="24" t="s">
        <v>504</v>
      </c>
      <c r="D93" s="862" t="s">
        <v>146</v>
      </c>
      <c r="E93" s="863">
        <v>7500</v>
      </c>
      <c r="F93" s="866">
        <v>10000</v>
      </c>
    </row>
    <row r="94" spans="1:6" ht="19.5" customHeight="1">
      <c r="A94" s="49"/>
      <c r="B94" s="861"/>
      <c r="C94" s="25" t="s">
        <v>505</v>
      </c>
      <c r="D94" s="862"/>
      <c r="E94" s="864"/>
      <c r="F94" s="867"/>
    </row>
    <row r="95" spans="1:6" ht="25.5" customHeight="1">
      <c r="A95" s="49"/>
      <c r="B95" s="650">
        <v>404</v>
      </c>
      <c r="C95" s="26" t="s">
        <v>506</v>
      </c>
      <c r="D95" s="21" t="s">
        <v>147</v>
      </c>
      <c r="E95" s="42">
        <v>7500</v>
      </c>
      <c r="F95" s="43">
        <v>10000</v>
      </c>
    </row>
    <row r="96" spans="1:6" ht="19.5" customHeight="1">
      <c r="A96" s="49"/>
      <c r="B96" s="650">
        <v>400</v>
      </c>
      <c r="C96" s="26" t="s">
        <v>507</v>
      </c>
      <c r="D96" s="21" t="s">
        <v>149</v>
      </c>
      <c r="E96" s="42"/>
      <c r="F96" s="43"/>
    </row>
    <row r="97" spans="1:6" ht="19.5" customHeight="1">
      <c r="A97" s="49"/>
      <c r="B97" s="650" t="s">
        <v>849</v>
      </c>
      <c r="C97" s="26" t="s">
        <v>508</v>
      </c>
      <c r="D97" s="21" t="s">
        <v>150</v>
      </c>
      <c r="E97" s="42"/>
      <c r="F97" s="43"/>
    </row>
    <row r="98" spans="1:6" ht="19.5" customHeight="1">
      <c r="A98" s="49"/>
      <c r="B98" s="861">
        <v>41</v>
      </c>
      <c r="C98" s="24" t="s">
        <v>509</v>
      </c>
      <c r="D98" s="862" t="s">
        <v>151</v>
      </c>
      <c r="E98" s="863">
        <v>26000</v>
      </c>
      <c r="F98" s="866">
        <v>20000</v>
      </c>
    </row>
    <row r="99" spans="1:6" ht="12.75" customHeight="1">
      <c r="A99" s="49"/>
      <c r="B99" s="861"/>
      <c r="C99" s="25" t="s">
        <v>510</v>
      </c>
      <c r="D99" s="862"/>
      <c r="E99" s="864"/>
      <c r="F99" s="867"/>
    </row>
    <row r="100" spans="2:6" ht="19.5" customHeight="1">
      <c r="B100" s="651">
        <v>410</v>
      </c>
      <c r="C100" s="26" t="s">
        <v>511</v>
      </c>
      <c r="D100" s="21" t="s">
        <v>152</v>
      </c>
      <c r="E100" s="42"/>
      <c r="F100" s="43"/>
    </row>
    <row r="101" spans="2:6" ht="36.75" customHeight="1">
      <c r="B101" s="651" t="s">
        <v>512</v>
      </c>
      <c r="C101" s="26" t="s">
        <v>513</v>
      </c>
      <c r="D101" s="21" t="s">
        <v>153</v>
      </c>
      <c r="E101" s="42"/>
      <c r="F101" s="43"/>
    </row>
    <row r="102" spans="2:6" ht="39" customHeight="1">
      <c r="B102" s="651" t="s">
        <v>512</v>
      </c>
      <c r="C102" s="26" t="s">
        <v>514</v>
      </c>
      <c r="D102" s="21" t="s">
        <v>155</v>
      </c>
      <c r="E102" s="42"/>
      <c r="F102" s="43"/>
    </row>
    <row r="103" spans="2:6" ht="25.5" customHeight="1">
      <c r="B103" s="651" t="s">
        <v>515</v>
      </c>
      <c r="C103" s="26" t="s">
        <v>516</v>
      </c>
      <c r="D103" s="21" t="s">
        <v>156</v>
      </c>
      <c r="E103" s="42">
        <v>26000</v>
      </c>
      <c r="F103" s="43">
        <v>20000</v>
      </c>
    </row>
    <row r="104" spans="2:6" ht="25.5" customHeight="1">
      <c r="B104" s="651" t="s">
        <v>517</v>
      </c>
      <c r="C104" s="26" t="s">
        <v>830</v>
      </c>
      <c r="D104" s="21" t="s">
        <v>157</v>
      </c>
      <c r="E104" s="42"/>
      <c r="F104" s="43"/>
    </row>
    <row r="105" spans="2:6" ht="19.5" customHeight="1">
      <c r="B105" s="651">
        <v>413</v>
      </c>
      <c r="C105" s="26" t="s">
        <v>518</v>
      </c>
      <c r="D105" s="21" t="s">
        <v>158</v>
      </c>
      <c r="E105" s="42"/>
      <c r="F105" s="43"/>
    </row>
    <row r="106" spans="2:6" ht="19.5" customHeight="1">
      <c r="B106" s="651">
        <v>419</v>
      </c>
      <c r="C106" s="26" t="s">
        <v>519</v>
      </c>
      <c r="D106" s="21" t="s">
        <v>159</v>
      </c>
      <c r="E106" s="42"/>
      <c r="F106" s="43"/>
    </row>
    <row r="107" spans="2:6" ht="24" customHeight="1">
      <c r="B107" s="651" t="s">
        <v>520</v>
      </c>
      <c r="C107" s="26" t="s">
        <v>521</v>
      </c>
      <c r="D107" s="21" t="s">
        <v>160</v>
      </c>
      <c r="E107" s="42">
        <v>4000</v>
      </c>
      <c r="F107" s="43"/>
    </row>
    <row r="108" spans="2:6" ht="19.5" customHeight="1">
      <c r="B108" s="651">
        <v>498</v>
      </c>
      <c r="C108" s="20" t="s">
        <v>522</v>
      </c>
      <c r="D108" s="21" t="s">
        <v>161</v>
      </c>
      <c r="E108" s="42">
        <v>7000</v>
      </c>
      <c r="F108" s="43">
        <v>6000</v>
      </c>
    </row>
    <row r="109" spans="1:6" ht="24" customHeight="1">
      <c r="A109" s="49"/>
      <c r="B109" s="650" t="s">
        <v>523</v>
      </c>
      <c r="C109" s="20" t="s">
        <v>524</v>
      </c>
      <c r="D109" s="21" t="s">
        <v>162</v>
      </c>
      <c r="E109" s="42">
        <v>81000</v>
      </c>
      <c r="F109" s="43">
        <v>61000</v>
      </c>
    </row>
    <row r="110" spans="1:6" ht="23.25" customHeight="1">
      <c r="A110" s="49"/>
      <c r="B110" s="861"/>
      <c r="C110" s="22" t="s">
        <v>525</v>
      </c>
      <c r="D110" s="862" t="s">
        <v>163</v>
      </c>
      <c r="E110" s="863">
        <v>98890</v>
      </c>
      <c r="F110" s="866">
        <v>98000</v>
      </c>
    </row>
    <row r="111" spans="1:6" ht="14.25" customHeight="1">
      <c r="A111" s="49"/>
      <c r="B111" s="861"/>
      <c r="C111" s="23" t="s">
        <v>526</v>
      </c>
      <c r="D111" s="862"/>
      <c r="E111" s="864"/>
      <c r="F111" s="867"/>
    </row>
    <row r="112" spans="1:6" ht="19.5" customHeight="1">
      <c r="A112" s="49"/>
      <c r="B112" s="650">
        <v>467</v>
      </c>
      <c r="C112" s="26" t="s">
        <v>527</v>
      </c>
      <c r="D112" s="21" t="s">
        <v>164</v>
      </c>
      <c r="E112" s="42"/>
      <c r="F112" s="43"/>
    </row>
    <row r="113" spans="1:6" ht="19.5" customHeight="1">
      <c r="A113" s="49"/>
      <c r="B113" s="861" t="s">
        <v>528</v>
      </c>
      <c r="C113" s="24" t="s">
        <v>529</v>
      </c>
      <c r="D113" s="862" t="s">
        <v>165</v>
      </c>
      <c r="E113" s="863">
        <v>12000</v>
      </c>
      <c r="F113" s="866">
        <v>12000</v>
      </c>
    </row>
    <row r="114" spans="1:6" ht="15.75" customHeight="1">
      <c r="A114" s="49"/>
      <c r="B114" s="861"/>
      <c r="C114" s="25" t="s">
        <v>530</v>
      </c>
      <c r="D114" s="862"/>
      <c r="E114" s="864"/>
      <c r="F114" s="867"/>
    </row>
    <row r="115" spans="1:6" ht="25.5" customHeight="1">
      <c r="A115" s="49"/>
      <c r="B115" s="650" t="s">
        <v>531</v>
      </c>
      <c r="C115" s="26" t="s">
        <v>532</v>
      </c>
      <c r="D115" s="21" t="s">
        <v>166</v>
      </c>
      <c r="E115" s="42"/>
      <c r="F115" s="43"/>
    </row>
    <row r="116" spans="2:6" ht="25.5" customHeight="1">
      <c r="B116" s="651" t="s">
        <v>531</v>
      </c>
      <c r="C116" s="26" t="s">
        <v>533</v>
      </c>
      <c r="D116" s="21" t="s">
        <v>167</v>
      </c>
      <c r="E116" s="42"/>
      <c r="F116" s="43"/>
    </row>
    <row r="117" spans="2:6" ht="25.5" customHeight="1">
      <c r="B117" s="651" t="s">
        <v>534</v>
      </c>
      <c r="C117" s="26" t="s">
        <v>535</v>
      </c>
      <c r="D117" s="21" t="s">
        <v>168</v>
      </c>
      <c r="E117" s="42">
        <v>12000</v>
      </c>
      <c r="F117" s="43">
        <v>12000</v>
      </c>
    </row>
    <row r="118" spans="2:6" ht="24.75" customHeight="1">
      <c r="B118" s="651" t="s">
        <v>536</v>
      </c>
      <c r="C118" s="26" t="s">
        <v>537</v>
      </c>
      <c r="D118" s="21" t="s">
        <v>169</v>
      </c>
      <c r="E118" s="42"/>
      <c r="F118" s="43"/>
    </row>
    <row r="119" spans="2:6" ht="24.75" customHeight="1">
      <c r="B119" s="651" t="s">
        <v>538</v>
      </c>
      <c r="C119" s="26" t="s">
        <v>539</v>
      </c>
      <c r="D119" s="21" t="s">
        <v>170</v>
      </c>
      <c r="E119" s="42"/>
      <c r="F119" s="43"/>
    </row>
    <row r="120" spans="2:6" ht="19.5" customHeight="1">
      <c r="B120" s="651">
        <v>426</v>
      </c>
      <c r="C120" s="26" t="s">
        <v>540</v>
      </c>
      <c r="D120" s="21" t="s">
        <v>171</v>
      </c>
      <c r="E120" s="42"/>
      <c r="F120" s="43"/>
    </row>
    <row r="121" spans="2:6" ht="19.5" customHeight="1">
      <c r="B121" s="651">
        <v>428</v>
      </c>
      <c r="C121" s="26" t="s">
        <v>541</v>
      </c>
      <c r="D121" s="21" t="s">
        <v>172</v>
      </c>
      <c r="E121" s="42"/>
      <c r="F121" s="43"/>
    </row>
    <row r="122" spans="2:6" ht="19.5" customHeight="1">
      <c r="B122" s="651">
        <v>430</v>
      </c>
      <c r="C122" s="26" t="s">
        <v>542</v>
      </c>
      <c r="D122" s="21" t="s">
        <v>173</v>
      </c>
      <c r="E122" s="42">
        <v>10000</v>
      </c>
      <c r="F122" s="43">
        <v>10000</v>
      </c>
    </row>
    <row r="123" spans="1:6" ht="19.5" customHeight="1">
      <c r="A123" s="49"/>
      <c r="B123" s="861" t="s">
        <v>543</v>
      </c>
      <c r="C123" s="24" t="s">
        <v>544</v>
      </c>
      <c r="D123" s="862" t="s">
        <v>174</v>
      </c>
      <c r="E123" s="863">
        <v>51790</v>
      </c>
      <c r="F123" s="866">
        <v>51000</v>
      </c>
    </row>
    <row r="124" spans="1:6" ht="15.75" customHeight="1">
      <c r="A124" s="49"/>
      <c r="B124" s="861"/>
      <c r="C124" s="25" t="s">
        <v>545</v>
      </c>
      <c r="D124" s="862"/>
      <c r="E124" s="864"/>
      <c r="F124" s="867"/>
    </row>
    <row r="125" spans="2:6" ht="24.75" customHeight="1">
      <c r="B125" s="651" t="s">
        <v>546</v>
      </c>
      <c r="C125" s="26" t="s">
        <v>547</v>
      </c>
      <c r="D125" s="21" t="s">
        <v>175</v>
      </c>
      <c r="E125" s="42"/>
      <c r="F125" s="43"/>
    </row>
    <row r="126" spans="2:6" ht="24.75" customHeight="1">
      <c r="B126" s="651" t="s">
        <v>548</v>
      </c>
      <c r="C126" s="26" t="s">
        <v>549</v>
      </c>
      <c r="D126" s="21" t="s">
        <v>176</v>
      </c>
      <c r="E126" s="42"/>
      <c r="F126" s="43"/>
    </row>
    <row r="127" spans="2:6" ht="19.5" customHeight="1">
      <c r="B127" s="651">
        <v>435</v>
      </c>
      <c r="C127" s="26" t="s">
        <v>550</v>
      </c>
      <c r="D127" s="21" t="s">
        <v>177</v>
      </c>
      <c r="E127" s="42">
        <v>50790</v>
      </c>
      <c r="F127" s="43">
        <v>50000</v>
      </c>
    </row>
    <row r="128" spans="2:6" ht="19.5" customHeight="1">
      <c r="B128" s="651">
        <v>436</v>
      </c>
      <c r="C128" s="26" t="s">
        <v>551</v>
      </c>
      <c r="D128" s="21" t="s">
        <v>178</v>
      </c>
      <c r="E128" s="42"/>
      <c r="F128" s="43"/>
    </row>
    <row r="129" spans="2:6" ht="19.5" customHeight="1">
      <c r="B129" s="651" t="s">
        <v>552</v>
      </c>
      <c r="C129" s="26" t="s">
        <v>553</v>
      </c>
      <c r="D129" s="21" t="s">
        <v>179</v>
      </c>
      <c r="E129" s="42"/>
      <c r="F129" s="43"/>
    </row>
    <row r="130" spans="2:6" ht="19.5" customHeight="1">
      <c r="B130" s="651" t="s">
        <v>552</v>
      </c>
      <c r="C130" s="26" t="s">
        <v>554</v>
      </c>
      <c r="D130" s="21" t="s">
        <v>180</v>
      </c>
      <c r="E130" s="42">
        <v>1000</v>
      </c>
      <c r="F130" s="43">
        <v>1000</v>
      </c>
    </row>
    <row r="131" spans="1:6" ht="19.5" customHeight="1">
      <c r="A131" s="49"/>
      <c r="B131" s="861" t="s">
        <v>555</v>
      </c>
      <c r="C131" s="24" t="s">
        <v>556</v>
      </c>
      <c r="D131" s="862" t="s">
        <v>181</v>
      </c>
      <c r="E131" s="863">
        <v>25100</v>
      </c>
      <c r="F131" s="866">
        <v>25000</v>
      </c>
    </row>
    <row r="132" spans="1:6" ht="15" customHeight="1">
      <c r="A132" s="49"/>
      <c r="B132" s="861"/>
      <c r="C132" s="25" t="s">
        <v>557</v>
      </c>
      <c r="D132" s="862"/>
      <c r="E132" s="864"/>
      <c r="F132" s="867"/>
    </row>
    <row r="133" spans="2:6" ht="19.5" customHeight="1">
      <c r="B133" s="651" t="s">
        <v>850</v>
      </c>
      <c r="C133" s="26" t="s">
        <v>558</v>
      </c>
      <c r="D133" s="21" t="s">
        <v>182</v>
      </c>
      <c r="E133" s="42">
        <v>25000</v>
      </c>
      <c r="F133" s="43">
        <v>25000</v>
      </c>
    </row>
    <row r="134" spans="2:6" ht="24.75" customHeight="1">
      <c r="B134" s="651" t="s">
        <v>559</v>
      </c>
      <c r="C134" s="26" t="s">
        <v>851</v>
      </c>
      <c r="D134" s="21" t="s">
        <v>183</v>
      </c>
      <c r="E134" s="42">
        <v>100</v>
      </c>
      <c r="F134" s="43"/>
    </row>
    <row r="135" spans="2:6" ht="19.5" customHeight="1">
      <c r="B135" s="651">
        <v>481</v>
      </c>
      <c r="C135" s="26" t="s">
        <v>560</v>
      </c>
      <c r="D135" s="21" t="s">
        <v>184</v>
      </c>
      <c r="E135" s="42"/>
      <c r="F135" s="43"/>
    </row>
    <row r="136" spans="2:6" ht="36.75" customHeight="1">
      <c r="B136" s="651">
        <v>427</v>
      </c>
      <c r="C136" s="26" t="s">
        <v>561</v>
      </c>
      <c r="D136" s="21" t="s">
        <v>185</v>
      </c>
      <c r="E136" s="42"/>
      <c r="F136" s="43"/>
    </row>
    <row r="137" spans="1:6" ht="33" customHeight="1">
      <c r="A137" s="49"/>
      <c r="B137" s="650" t="s">
        <v>562</v>
      </c>
      <c r="C137" s="26" t="s">
        <v>563</v>
      </c>
      <c r="D137" s="21" t="s">
        <v>186</v>
      </c>
      <c r="E137" s="42"/>
      <c r="F137" s="43"/>
    </row>
    <row r="138" spans="1:6" ht="19.5" customHeight="1">
      <c r="A138" s="49"/>
      <c r="B138" s="861"/>
      <c r="C138" s="22" t="s">
        <v>564</v>
      </c>
      <c r="D138" s="862" t="s">
        <v>187</v>
      </c>
      <c r="E138" s="863"/>
      <c r="F138" s="866"/>
    </row>
    <row r="139" spans="1:6" ht="23.25" customHeight="1">
      <c r="A139" s="49"/>
      <c r="B139" s="861"/>
      <c r="C139" s="23" t="s">
        <v>565</v>
      </c>
      <c r="D139" s="862"/>
      <c r="E139" s="864"/>
      <c r="F139" s="867"/>
    </row>
    <row r="140" spans="1:6" ht="19.5" customHeight="1">
      <c r="A140" s="49"/>
      <c r="B140" s="861"/>
      <c r="C140" s="22" t="s">
        <v>566</v>
      </c>
      <c r="D140" s="862" t="s">
        <v>188</v>
      </c>
      <c r="E140" s="863">
        <v>1042390</v>
      </c>
      <c r="F140" s="866">
        <v>1040200</v>
      </c>
    </row>
    <row r="141" spans="1:6" ht="12" customHeight="1">
      <c r="A141" s="49"/>
      <c r="B141" s="861"/>
      <c r="C141" s="23" t="s">
        <v>567</v>
      </c>
      <c r="D141" s="862"/>
      <c r="E141" s="864"/>
      <c r="F141" s="867"/>
    </row>
    <row r="142" spans="1:6" ht="19.5" customHeight="1" thickBot="1">
      <c r="A142" s="49"/>
      <c r="B142" s="653">
        <v>89</v>
      </c>
      <c r="C142" s="32" t="s">
        <v>568</v>
      </c>
      <c r="D142" s="33" t="s">
        <v>189</v>
      </c>
      <c r="E142" s="44">
        <v>50000</v>
      </c>
      <c r="F142" s="45">
        <v>50000</v>
      </c>
    </row>
  </sheetData>
  <sheetProtection/>
  <mergeCells count="73">
    <mergeCell ref="F49:F50"/>
    <mergeCell ref="B8:B9"/>
    <mergeCell ref="D8:D9"/>
    <mergeCell ref="B10:B11"/>
    <mergeCell ref="D10:D11"/>
    <mergeCell ref="E8:E9"/>
    <mergeCell ref="B27:B28"/>
    <mergeCell ref="E10:E11"/>
    <mergeCell ref="F10:F11"/>
    <mergeCell ref="B76:B77"/>
    <mergeCell ref="D76:D77"/>
    <mergeCell ref="B91:B92"/>
    <mergeCell ref="D91:D92"/>
    <mergeCell ref="E76:E77"/>
    <mergeCell ref="F76:F77"/>
    <mergeCell ref="E91:E92"/>
    <mergeCell ref="F91:F92"/>
    <mergeCell ref="B93:B94"/>
    <mergeCell ref="D93:D94"/>
    <mergeCell ref="B98:B99"/>
    <mergeCell ref="D98:D99"/>
    <mergeCell ref="B110:B111"/>
    <mergeCell ref="D110:D111"/>
    <mergeCell ref="B113:B114"/>
    <mergeCell ref="D113:D114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E131:E132"/>
    <mergeCell ref="F131:F132"/>
    <mergeCell ref="E138:E139"/>
    <mergeCell ref="F138:F139"/>
    <mergeCell ref="E140:E141"/>
    <mergeCell ref="F140:F141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93:E94"/>
    <mergeCell ref="F93:F94"/>
    <mergeCell ref="E56:E57"/>
    <mergeCell ref="F56:F57"/>
    <mergeCell ref="B49:B50"/>
    <mergeCell ref="D49:D50"/>
    <mergeCell ref="B56:B57"/>
    <mergeCell ref="E61:E62"/>
    <mergeCell ref="F61:F62"/>
    <mergeCell ref="D56:D57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B61:B62"/>
    <mergeCell ref="D61:D62"/>
    <mergeCell ref="D27:D28"/>
    <mergeCell ref="B40:B41"/>
    <mergeCell ref="D40:D41"/>
    <mergeCell ref="E49:E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41" max="255" man="1"/>
    <brk id="122" max="255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68"/>
  <sheetViews>
    <sheetView showGridLines="0" zoomScalePageLayoutView="0" workbookViewId="0" topLeftCell="A1">
      <selection activeCell="D63" sqref="D63"/>
    </sheetView>
  </sheetViews>
  <sheetFormatPr defaultColWidth="9.140625" defaultRowHeight="12.75"/>
  <cols>
    <col min="1" max="1" width="3.421875" style="53" customWidth="1"/>
    <col min="2" max="2" width="59.57421875" style="53" customWidth="1"/>
    <col min="3" max="3" width="9.421875" style="53" customWidth="1"/>
    <col min="4" max="7" width="15.7109375" style="1" customWidth="1"/>
    <col min="8" max="16384" width="9.140625" style="53" customWidth="1"/>
  </cols>
  <sheetData>
    <row r="1" ht="15.75">
      <c r="G1" s="153" t="s">
        <v>779</v>
      </c>
    </row>
    <row r="2" spans="2:7" s="4" customFormat="1" ht="21.75" customHeight="1">
      <c r="B2" s="879" t="s">
        <v>40</v>
      </c>
      <c r="C2" s="879"/>
      <c r="D2" s="879"/>
      <c r="E2" s="879"/>
      <c r="F2" s="879"/>
      <c r="G2" s="879"/>
    </row>
    <row r="3" spans="2:7" s="4" customFormat="1" ht="14.25" customHeight="1">
      <c r="B3" s="880" t="s">
        <v>778</v>
      </c>
      <c r="C3" s="880"/>
      <c r="D3" s="880"/>
      <c r="E3" s="880"/>
      <c r="F3" s="880"/>
      <c r="G3" s="880"/>
    </row>
    <row r="4" spans="4:7" ht="16.5" thickBot="1">
      <c r="D4" s="53"/>
      <c r="E4" s="53"/>
      <c r="F4" s="53"/>
      <c r="G4" s="46" t="s">
        <v>192</v>
      </c>
    </row>
    <row r="5" spans="2:7" ht="19.5" customHeight="1">
      <c r="B5" s="976" t="s">
        <v>667</v>
      </c>
      <c r="C5" s="978" t="s">
        <v>37</v>
      </c>
      <c r="D5" s="944" t="s">
        <v>60</v>
      </c>
      <c r="E5" s="945"/>
      <c r="F5" s="945"/>
      <c r="G5" s="946"/>
    </row>
    <row r="6" spans="1:7" ht="36.75" customHeight="1">
      <c r="A6" s="268"/>
      <c r="B6" s="977"/>
      <c r="C6" s="979"/>
      <c r="D6" s="614" t="s">
        <v>780</v>
      </c>
      <c r="E6" s="615" t="s">
        <v>768</v>
      </c>
      <c r="F6" s="614" t="s">
        <v>781</v>
      </c>
      <c r="G6" s="616" t="s">
        <v>782</v>
      </c>
    </row>
    <row r="7" spans="1:7" ht="15" customHeight="1" thickBot="1">
      <c r="A7" s="268"/>
      <c r="B7" s="34">
        <v>1</v>
      </c>
      <c r="C7" s="31">
        <v>2</v>
      </c>
      <c r="D7" s="31">
        <v>3</v>
      </c>
      <c r="E7" s="31">
        <v>4</v>
      </c>
      <c r="F7" s="31">
        <v>5</v>
      </c>
      <c r="G7" s="61">
        <v>6</v>
      </c>
    </row>
    <row r="8" spans="1:7" s="70" customFormat="1" ht="19.5" customHeight="1">
      <c r="A8" s="79"/>
      <c r="B8" s="76" t="s">
        <v>668</v>
      </c>
      <c r="C8" s="617"/>
      <c r="D8" s="160"/>
      <c r="E8" s="160"/>
      <c r="F8" s="160"/>
      <c r="G8" s="161"/>
    </row>
    <row r="9" spans="1:7" s="70" customFormat="1" ht="19.5" customHeight="1">
      <c r="A9" s="79"/>
      <c r="B9" s="618" t="s">
        <v>669</v>
      </c>
      <c r="C9" s="619">
        <v>3001</v>
      </c>
      <c r="D9" s="620">
        <f>+D10+D11+D12+D13</f>
        <v>176400</v>
      </c>
      <c r="E9" s="620">
        <f>+E10+E11+E12+E13</f>
        <v>362800</v>
      </c>
      <c r="F9" s="620">
        <f>+F10+F11+F12+F13</f>
        <v>539400</v>
      </c>
      <c r="G9" s="622">
        <f>+G10+G11+G12+G13</f>
        <v>693400</v>
      </c>
    </row>
    <row r="10" spans="1:7" s="70" customFormat="1" ht="19.5" customHeight="1">
      <c r="A10" s="79"/>
      <c r="B10" s="77" t="s">
        <v>670</v>
      </c>
      <c r="C10" s="18">
        <v>3002</v>
      </c>
      <c r="D10" s="261">
        <v>170000</v>
      </c>
      <c r="E10" s="160">
        <v>350000</v>
      </c>
      <c r="F10" s="160">
        <v>520000</v>
      </c>
      <c r="G10" s="161">
        <v>667400</v>
      </c>
    </row>
    <row r="11" spans="1:7" s="70" customFormat="1" ht="19.5" customHeight="1">
      <c r="A11" s="79"/>
      <c r="B11" s="77" t="s">
        <v>671</v>
      </c>
      <c r="C11" s="18">
        <v>3003</v>
      </c>
      <c r="D11" s="160"/>
      <c r="E11" s="160"/>
      <c r="F11" s="160"/>
      <c r="G11" s="161"/>
    </row>
    <row r="12" spans="1:7" s="70" customFormat="1" ht="19.5" customHeight="1">
      <c r="A12" s="79"/>
      <c r="B12" s="77" t="s">
        <v>672</v>
      </c>
      <c r="C12" s="18">
        <v>3004</v>
      </c>
      <c r="D12" s="160">
        <v>2700</v>
      </c>
      <c r="E12" s="160">
        <v>5400</v>
      </c>
      <c r="F12" s="160">
        <v>8200</v>
      </c>
      <c r="G12" s="161">
        <v>11000</v>
      </c>
    </row>
    <row r="13" spans="1:7" s="70" customFormat="1" ht="19.5" customHeight="1">
      <c r="A13" s="79"/>
      <c r="B13" s="77" t="s">
        <v>833</v>
      </c>
      <c r="C13" s="18">
        <v>3005</v>
      </c>
      <c r="D13" s="160">
        <v>3700</v>
      </c>
      <c r="E13" s="160">
        <v>7400</v>
      </c>
      <c r="F13" s="160">
        <v>11200</v>
      </c>
      <c r="G13" s="161">
        <v>15000</v>
      </c>
    </row>
    <row r="14" spans="1:7" s="70" customFormat="1" ht="19.5" customHeight="1">
      <c r="A14" s="79"/>
      <c r="B14" s="618" t="s">
        <v>673</v>
      </c>
      <c r="C14" s="623">
        <v>3006</v>
      </c>
      <c r="D14" s="621">
        <f>+D15+D16+D17+D18+D19+D20+D21+D22</f>
        <v>151600</v>
      </c>
      <c r="E14" s="621">
        <f>+E15+E16+E17+E18+E19+E20+E21+E22</f>
        <v>298600</v>
      </c>
      <c r="F14" s="621">
        <f>+F15+F16+F17+F18+F19+F20+F21+F22</f>
        <v>450200</v>
      </c>
      <c r="G14" s="622">
        <f>+G15+G16+G17+G18+G19+G20+G21+G22</f>
        <v>601900</v>
      </c>
    </row>
    <row r="15" spans="1:7" s="70" customFormat="1" ht="19.5" customHeight="1">
      <c r="A15" s="79"/>
      <c r="B15" s="77" t="s">
        <v>674</v>
      </c>
      <c r="C15" s="18">
        <v>3007</v>
      </c>
      <c r="D15" s="160">
        <v>110000</v>
      </c>
      <c r="E15" s="160">
        <v>215000</v>
      </c>
      <c r="F15" s="160">
        <v>325000</v>
      </c>
      <c r="G15" s="161">
        <v>435000</v>
      </c>
    </row>
    <row r="16" spans="1:7" s="70" customFormat="1" ht="19.5" customHeight="1">
      <c r="A16" s="79"/>
      <c r="B16" s="77" t="s">
        <v>675</v>
      </c>
      <c r="C16" s="18">
        <v>3008</v>
      </c>
      <c r="D16" s="160"/>
      <c r="E16" s="160"/>
      <c r="F16" s="160"/>
      <c r="G16" s="161"/>
    </row>
    <row r="17" spans="1:7" s="70" customFormat="1" ht="19.5" customHeight="1">
      <c r="A17" s="79"/>
      <c r="B17" s="77" t="s">
        <v>676</v>
      </c>
      <c r="C17" s="18">
        <v>3009</v>
      </c>
      <c r="D17" s="160">
        <v>38300</v>
      </c>
      <c r="E17" s="160">
        <v>76900</v>
      </c>
      <c r="F17" s="160">
        <v>115000</v>
      </c>
      <c r="G17" s="161">
        <v>153000</v>
      </c>
    </row>
    <row r="18" spans="1:7" s="70" customFormat="1" ht="19.5" customHeight="1">
      <c r="A18" s="79"/>
      <c r="B18" s="77" t="s">
        <v>677</v>
      </c>
      <c r="C18" s="18">
        <v>3010</v>
      </c>
      <c r="D18" s="160">
        <v>700</v>
      </c>
      <c r="E18" s="160">
        <v>1400</v>
      </c>
      <c r="F18" s="160">
        <v>2100</v>
      </c>
      <c r="G18" s="161">
        <v>2900</v>
      </c>
    </row>
    <row r="19" spans="1:7" s="70" customFormat="1" ht="19.5" customHeight="1">
      <c r="A19" s="79"/>
      <c r="B19" s="77" t="s">
        <v>678</v>
      </c>
      <c r="C19" s="18">
        <v>3011</v>
      </c>
      <c r="D19" s="262"/>
      <c r="E19" s="262"/>
      <c r="F19" s="262"/>
      <c r="G19" s="263"/>
    </row>
    <row r="20" spans="1:7" s="70" customFormat="1" ht="19.5" customHeight="1">
      <c r="A20" s="79"/>
      <c r="B20" s="77" t="s">
        <v>679</v>
      </c>
      <c r="C20" s="18">
        <v>3012</v>
      </c>
      <c r="D20" s="160">
        <v>700</v>
      </c>
      <c r="E20" s="160">
        <v>1500</v>
      </c>
      <c r="F20" s="160">
        <v>2200</v>
      </c>
      <c r="G20" s="161">
        <v>3000</v>
      </c>
    </row>
    <row r="21" spans="1:7" s="70" customFormat="1" ht="19.5" customHeight="1">
      <c r="A21" s="79"/>
      <c r="B21" s="77" t="s">
        <v>680</v>
      </c>
      <c r="C21" s="18">
        <v>3013</v>
      </c>
      <c r="D21" s="160">
        <v>1200</v>
      </c>
      <c r="E21" s="160">
        <v>2400</v>
      </c>
      <c r="F21" s="160">
        <v>3700</v>
      </c>
      <c r="G21" s="161">
        <v>5000</v>
      </c>
    </row>
    <row r="22" spans="1:7" s="70" customFormat="1" ht="19.5" customHeight="1">
      <c r="A22" s="79"/>
      <c r="B22" s="77" t="s">
        <v>831</v>
      </c>
      <c r="C22" s="18">
        <v>3014</v>
      </c>
      <c r="D22" s="261">
        <v>700</v>
      </c>
      <c r="E22" s="261">
        <v>1400</v>
      </c>
      <c r="F22" s="261">
        <v>2200</v>
      </c>
      <c r="G22" s="264">
        <v>3000</v>
      </c>
    </row>
    <row r="23" spans="1:7" s="70" customFormat="1" ht="19.5" customHeight="1">
      <c r="A23" s="79"/>
      <c r="B23" s="77" t="s">
        <v>681</v>
      </c>
      <c r="C23" s="18">
        <v>3015</v>
      </c>
      <c r="D23" s="160">
        <f>+D9-D14</f>
        <v>24800</v>
      </c>
      <c r="E23" s="160">
        <f>+E9-E14</f>
        <v>64200</v>
      </c>
      <c r="F23" s="160">
        <f>+F9-F14</f>
        <v>89200</v>
      </c>
      <c r="G23" s="264">
        <f>+G9-G14</f>
        <v>91500</v>
      </c>
    </row>
    <row r="24" spans="1:7" s="70" customFormat="1" ht="19.5" customHeight="1">
      <c r="A24" s="79"/>
      <c r="B24" s="77" t="s">
        <v>682</v>
      </c>
      <c r="C24" s="18">
        <v>3016</v>
      </c>
      <c r="D24" s="160"/>
      <c r="E24" s="160"/>
      <c r="F24" s="160"/>
      <c r="G24" s="264"/>
    </row>
    <row r="25" spans="1:7" s="70" customFormat="1" ht="19.5" customHeight="1">
      <c r="A25" s="79"/>
      <c r="B25" s="78" t="s">
        <v>683</v>
      </c>
      <c r="C25" s="18"/>
      <c r="D25" s="160"/>
      <c r="E25" s="160"/>
      <c r="F25" s="160"/>
      <c r="G25" s="161"/>
    </row>
    <row r="26" spans="1:7" s="70" customFormat="1" ht="19.5" customHeight="1">
      <c r="A26" s="79"/>
      <c r="B26" s="618" t="s">
        <v>126</v>
      </c>
      <c r="C26" s="623">
        <v>3017</v>
      </c>
      <c r="D26" s="621">
        <f>+D27+D28+D29+D30+D31</f>
        <v>800</v>
      </c>
      <c r="E26" s="621">
        <f>+E27+E28+E29+E30+E31</f>
        <v>1000</v>
      </c>
      <c r="F26" s="621">
        <f>+F27+F28+F29+F30+F31</f>
        <v>1500</v>
      </c>
      <c r="G26" s="625">
        <f>+G27+G28+G29+G30+G31</f>
        <v>2000</v>
      </c>
    </row>
    <row r="27" spans="1:7" s="70" customFormat="1" ht="19.5" customHeight="1">
      <c r="A27" s="79"/>
      <c r="B27" s="77" t="s">
        <v>684</v>
      </c>
      <c r="C27" s="18">
        <v>3018</v>
      </c>
      <c r="D27" s="160"/>
      <c r="E27" s="160"/>
      <c r="F27" s="160"/>
      <c r="G27" s="161"/>
    </row>
    <row r="28" spans="1:7" s="70" customFormat="1" ht="27.75" customHeight="1">
      <c r="A28" s="79"/>
      <c r="B28" s="77" t="s">
        <v>685</v>
      </c>
      <c r="C28" s="18">
        <v>3019</v>
      </c>
      <c r="D28" s="160"/>
      <c r="E28" s="160"/>
      <c r="F28" s="160"/>
      <c r="G28" s="161"/>
    </row>
    <row r="29" spans="1:7" s="70" customFormat="1" ht="19.5" customHeight="1">
      <c r="A29" s="79"/>
      <c r="B29" s="77" t="s">
        <v>686</v>
      </c>
      <c r="C29" s="18">
        <v>3020</v>
      </c>
      <c r="D29" s="160">
        <v>800</v>
      </c>
      <c r="E29" s="160">
        <v>1000</v>
      </c>
      <c r="F29" s="160">
        <v>1500</v>
      </c>
      <c r="G29" s="161">
        <v>2000</v>
      </c>
    </row>
    <row r="30" spans="1:7" s="70" customFormat="1" ht="19.5" customHeight="1">
      <c r="A30" s="79"/>
      <c r="B30" s="77" t="s">
        <v>687</v>
      </c>
      <c r="C30" s="18">
        <v>3021</v>
      </c>
      <c r="D30" s="160"/>
      <c r="E30" s="160"/>
      <c r="F30" s="160"/>
      <c r="G30" s="161"/>
    </row>
    <row r="31" spans="1:7" s="70" customFormat="1" ht="19.5" customHeight="1">
      <c r="A31" s="79"/>
      <c r="B31" s="77" t="s">
        <v>32</v>
      </c>
      <c r="C31" s="18">
        <v>3022</v>
      </c>
      <c r="D31" s="160"/>
      <c r="E31" s="160"/>
      <c r="F31" s="160"/>
      <c r="G31" s="161"/>
    </row>
    <row r="32" spans="1:7" s="70" customFormat="1" ht="19.5" customHeight="1">
      <c r="A32" s="79"/>
      <c r="B32" s="618" t="s">
        <v>127</v>
      </c>
      <c r="C32" s="623">
        <v>3023</v>
      </c>
      <c r="D32" s="624">
        <f>+D33+D34+D35</f>
        <v>4000</v>
      </c>
      <c r="E32" s="624">
        <f>+E33+E34+E35</f>
        <v>8500</v>
      </c>
      <c r="F32" s="624">
        <f>+F33+F34+F35</f>
        <v>27000</v>
      </c>
      <c r="G32" s="625">
        <f>+G33+G34+G35</f>
        <v>33500</v>
      </c>
    </row>
    <row r="33" spans="1:7" s="70" customFormat="1" ht="19.5" customHeight="1">
      <c r="A33" s="79"/>
      <c r="B33" s="77" t="s">
        <v>688</v>
      </c>
      <c r="C33" s="18">
        <v>3024</v>
      </c>
      <c r="D33" s="160"/>
      <c r="E33" s="160"/>
      <c r="F33" s="160"/>
      <c r="G33" s="161"/>
    </row>
    <row r="34" spans="1:7" s="70" customFormat="1" ht="34.5" customHeight="1">
      <c r="A34" s="79"/>
      <c r="B34" s="77" t="s">
        <v>689</v>
      </c>
      <c r="C34" s="18">
        <v>3025</v>
      </c>
      <c r="D34" s="160">
        <v>4000</v>
      </c>
      <c r="E34" s="160">
        <v>8500</v>
      </c>
      <c r="F34" s="160">
        <v>27000</v>
      </c>
      <c r="G34" s="161">
        <v>32000</v>
      </c>
    </row>
    <row r="35" spans="1:7" s="70" customFormat="1" ht="19.5" customHeight="1">
      <c r="A35" s="79"/>
      <c r="B35" s="77" t="s">
        <v>690</v>
      </c>
      <c r="C35" s="18">
        <v>3026</v>
      </c>
      <c r="D35" s="261"/>
      <c r="E35" s="261"/>
      <c r="F35" s="261"/>
      <c r="G35" s="264">
        <v>1500</v>
      </c>
    </row>
    <row r="36" spans="1:7" s="70" customFormat="1" ht="19.5" customHeight="1">
      <c r="A36" s="79"/>
      <c r="B36" s="77" t="s">
        <v>691</v>
      </c>
      <c r="C36" s="18">
        <v>3027</v>
      </c>
      <c r="D36" s="160"/>
      <c r="E36" s="160"/>
      <c r="F36" s="160"/>
      <c r="G36" s="161"/>
    </row>
    <row r="37" spans="1:7" s="70" customFormat="1" ht="19.5" customHeight="1">
      <c r="A37" s="79"/>
      <c r="B37" s="77" t="s">
        <v>692</v>
      </c>
      <c r="C37" s="18">
        <v>3028</v>
      </c>
      <c r="D37" s="160">
        <f>+D32-D26</f>
        <v>3200</v>
      </c>
      <c r="E37" s="160">
        <f>+E32-E26</f>
        <v>7500</v>
      </c>
      <c r="F37" s="160">
        <f>+F32-F26</f>
        <v>25500</v>
      </c>
      <c r="G37" s="161">
        <f>+G32-G26</f>
        <v>31500</v>
      </c>
    </row>
    <row r="38" spans="1:7" s="70" customFormat="1" ht="26.25" customHeight="1">
      <c r="A38" s="79"/>
      <c r="B38" s="78" t="s">
        <v>693</v>
      </c>
      <c r="C38" s="18"/>
      <c r="D38" s="160"/>
      <c r="E38" s="160"/>
      <c r="F38" s="160"/>
      <c r="G38" s="161"/>
    </row>
    <row r="39" spans="1:7" s="70" customFormat="1" ht="19.5" customHeight="1">
      <c r="A39" s="79"/>
      <c r="B39" s="618" t="s">
        <v>694</v>
      </c>
      <c r="C39" s="623">
        <v>3029</v>
      </c>
      <c r="D39" s="621">
        <f>+SUM(D40:D46)</f>
        <v>5000</v>
      </c>
      <c r="E39" s="621">
        <f>+SUM(E40:E46)</f>
        <v>10000</v>
      </c>
      <c r="F39" s="621">
        <f>+SUM(F40:F46)</f>
        <v>30000</v>
      </c>
      <c r="G39" s="622">
        <f>+SUM(G40:G46)</f>
        <v>35000</v>
      </c>
    </row>
    <row r="40" spans="1:7" s="70" customFormat="1" ht="19.5" customHeight="1">
      <c r="A40" s="79"/>
      <c r="B40" s="77" t="s">
        <v>33</v>
      </c>
      <c r="C40" s="18">
        <v>3030</v>
      </c>
      <c r="D40" s="160"/>
      <c r="E40" s="160"/>
      <c r="F40" s="160"/>
      <c r="G40" s="161"/>
    </row>
    <row r="41" spans="1:7" s="70" customFormat="1" ht="19.5" customHeight="1">
      <c r="A41" s="79"/>
      <c r="B41" s="77" t="s">
        <v>695</v>
      </c>
      <c r="C41" s="18">
        <v>3031</v>
      </c>
      <c r="D41" s="160">
        <v>0</v>
      </c>
      <c r="E41" s="160">
        <v>0</v>
      </c>
      <c r="F41" s="160">
        <v>15000</v>
      </c>
      <c r="G41" s="161">
        <v>15000</v>
      </c>
    </row>
    <row r="42" spans="1:7" s="70" customFormat="1" ht="19.5" customHeight="1">
      <c r="A42" s="79"/>
      <c r="B42" s="77" t="s">
        <v>696</v>
      </c>
      <c r="C42" s="18">
        <v>3032</v>
      </c>
      <c r="D42" s="160"/>
      <c r="E42" s="160"/>
      <c r="F42" s="160"/>
      <c r="G42" s="161"/>
    </row>
    <row r="43" spans="1:7" s="70" customFormat="1" ht="19.5" customHeight="1">
      <c r="A43" s="79"/>
      <c r="B43" s="77" t="s">
        <v>697</v>
      </c>
      <c r="C43" s="18">
        <v>3033</v>
      </c>
      <c r="D43" s="160"/>
      <c r="E43" s="160"/>
      <c r="F43" s="160"/>
      <c r="G43" s="161"/>
    </row>
    <row r="44" spans="1:7" s="70" customFormat="1" ht="19.5" customHeight="1">
      <c r="A44" s="79"/>
      <c r="B44" s="77" t="s">
        <v>698</v>
      </c>
      <c r="C44" s="18">
        <v>3034</v>
      </c>
      <c r="D44" s="160"/>
      <c r="E44" s="160"/>
      <c r="F44" s="160"/>
      <c r="G44" s="161"/>
    </row>
    <row r="45" spans="1:7" s="70" customFormat="1" ht="19.5" customHeight="1">
      <c r="A45" s="79"/>
      <c r="B45" s="77" t="s">
        <v>699</v>
      </c>
      <c r="C45" s="18">
        <v>3035</v>
      </c>
      <c r="D45" s="160">
        <v>5000</v>
      </c>
      <c r="E45" s="160">
        <v>10000</v>
      </c>
      <c r="F45" s="160">
        <v>15000</v>
      </c>
      <c r="G45" s="161">
        <v>20000</v>
      </c>
    </row>
    <row r="46" spans="1:7" s="70" customFormat="1" ht="19.5" customHeight="1">
      <c r="A46" s="79"/>
      <c r="B46" s="77" t="s">
        <v>832</v>
      </c>
      <c r="C46" s="18">
        <v>3036</v>
      </c>
      <c r="D46" s="160"/>
      <c r="E46" s="160"/>
      <c r="F46" s="160"/>
      <c r="G46" s="161"/>
    </row>
    <row r="47" spans="1:7" s="70" customFormat="1" ht="19.5" customHeight="1">
      <c r="A47" s="79"/>
      <c r="B47" s="618" t="s">
        <v>700</v>
      </c>
      <c r="C47" s="623">
        <v>3037</v>
      </c>
      <c r="D47" s="621">
        <f>+SUM(D48:D55)</f>
        <v>21800</v>
      </c>
      <c r="E47" s="621">
        <f>+SUM(E48:E55)</f>
        <v>44600</v>
      </c>
      <c r="F47" s="621">
        <f>+SUM(F48:F55)</f>
        <v>67500</v>
      </c>
      <c r="G47" s="628">
        <f>+SUM(G48:G55)</f>
        <v>90000</v>
      </c>
    </row>
    <row r="48" spans="1:7" s="70" customFormat="1" ht="19.5" customHeight="1">
      <c r="A48" s="79"/>
      <c r="B48" s="77" t="s">
        <v>701</v>
      </c>
      <c r="C48" s="18">
        <v>3038</v>
      </c>
      <c r="D48" s="160"/>
      <c r="E48" s="160"/>
      <c r="F48" s="160"/>
      <c r="G48" s="161"/>
    </row>
    <row r="49" spans="1:7" s="70" customFormat="1" ht="19.5" customHeight="1">
      <c r="A49" s="79"/>
      <c r="B49" s="77" t="s">
        <v>695</v>
      </c>
      <c r="C49" s="18">
        <v>3039</v>
      </c>
      <c r="D49" s="160">
        <v>3800</v>
      </c>
      <c r="E49" s="160">
        <v>7600</v>
      </c>
      <c r="F49" s="160">
        <v>11500</v>
      </c>
      <c r="G49" s="161">
        <v>15000</v>
      </c>
    </row>
    <row r="50" spans="1:7" s="70" customFormat="1" ht="19.5" customHeight="1">
      <c r="A50" s="79"/>
      <c r="B50" s="77" t="s">
        <v>696</v>
      </c>
      <c r="C50" s="18">
        <v>3040</v>
      </c>
      <c r="D50" s="160"/>
      <c r="E50" s="160"/>
      <c r="F50" s="160"/>
      <c r="G50" s="161"/>
    </row>
    <row r="51" spans="1:7" s="70" customFormat="1" ht="19.5" customHeight="1">
      <c r="A51" s="79"/>
      <c r="B51" s="77" t="s">
        <v>697</v>
      </c>
      <c r="C51" s="18">
        <v>3041</v>
      </c>
      <c r="D51" s="262"/>
      <c r="E51" s="262"/>
      <c r="F51" s="262"/>
      <c r="G51" s="263"/>
    </row>
    <row r="52" spans="1:7" s="70" customFormat="1" ht="19.5" customHeight="1">
      <c r="A52" s="79"/>
      <c r="B52" s="77" t="s">
        <v>698</v>
      </c>
      <c r="C52" s="56">
        <v>3042</v>
      </c>
      <c r="D52" s="160"/>
      <c r="E52" s="160"/>
      <c r="F52" s="160"/>
      <c r="G52" s="161"/>
    </row>
    <row r="53" spans="1:7" s="70" customFormat="1" ht="19.5" customHeight="1">
      <c r="A53" s="79"/>
      <c r="B53" s="77" t="s">
        <v>702</v>
      </c>
      <c r="C53" s="56">
        <v>3043</v>
      </c>
      <c r="D53" s="160">
        <v>18000</v>
      </c>
      <c r="E53" s="160">
        <v>37000</v>
      </c>
      <c r="F53" s="160">
        <v>56000</v>
      </c>
      <c r="G53" s="161">
        <v>75000</v>
      </c>
    </row>
    <row r="54" spans="1:7" s="70" customFormat="1" ht="19.5" customHeight="1">
      <c r="A54" s="79"/>
      <c r="B54" s="77" t="s">
        <v>703</v>
      </c>
      <c r="C54" s="56">
        <v>3044</v>
      </c>
      <c r="D54" s="160"/>
      <c r="E54" s="160"/>
      <c r="F54" s="160"/>
      <c r="G54" s="161"/>
    </row>
    <row r="55" spans="1:7" s="70" customFormat="1" ht="19.5" customHeight="1">
      <c r="A55" s="79"/>
      <c r="B55" s="77" t="s">
        <v>704</v>
      </c>
      <c r="C55" s="56">
        <v>3045</v>
      </c>
      <c r="D55" s="160"/>
      <c r="E55" s="160"/>
      <c r="F55" s="160"/>
      <c r="G55" s="161"/>
    </row>
    <row r="56" spans="1:7" s="70" customFormat="1" ht="19.5" customHeight="1">
      <c r="A56" s="79"/>
      <c r="B56" s="77" t="s">
        <v>705</v>
      </c>
      <c r="C56" s="56">
        <v>3046</v>
      </c>
      <c r="D56" s="160"/>
      <c r="E56" s="160"/>
      <c r="F56" s="160"/>
      <c r="G56" s="161"/>
    </row>
    <row r="57" spans="1:7" s="70" customFormat="1" ht="19.5" customHeight="1">
      <c r="A57" s="79"/>
      <c r="B57" s="77" t="s">
        <v>706</v>
      </c>
      <c r="C57" s="56">
        <v>3047</v>
      </c>
      <c r="D57" s="160">
        <f>+D47-D39</f>
        <v>16800</v>
      </c>
      <c r="E57" s="160">
        <f>+E47-E39</f>
        <v>34600</v>
      </c>
      <c r="F57" s="160">
        <f>+F47-F39</f>
        <v>37500</v>
      </c>
      <c r="G57" s="161">
        <f>+G47-G39</f>
        <v>55000</v>
      </c>
    </row>
    <row r="58" spans="1:7" s="70" customFormat="1" ht="19.5" customHeight="1">
      <c r="A58" s="79"/>
      <c r="B58" s="78" t="s">
        <v>707</v>
      </c>
      <c r="C58" s="56">
        <v>3048</v>
      </c>
      <c r="D58" s="802">
        <f>+D9+D26+D39</f>
        <v>182200</v>
      </c>
      <c r="E58" s="802">
        <f>+E9+E26+E39</f>
        <v>373800</v>
      </c>
      <c r="F58" s="802">
        <f>+F9+F26+F39</f>
        <v>570900</v>
      </c>
      <c r="G58" s="269">
        <f>+G9+G26+G39</f>
        <v>730400</v>
      </c>
    </row>
    <row r="59" spans="1:7" s="70" customFormat="1" ht="19.5" customHeight="1">
      <c r="A59" s="79"/>
      <c r="B59" s="78" t="s">
        <v>708</v>
      </c>
      <c r="C59" s="56">
        <v>3049</v>
      </c>
      <c r="D59" s="159">
        <f>+D14+D32+D47</f>
        <v>177400</v>
      </c>
      <c r="E59" s="159">
        <f>+E14+E32+E47</f>
        <v>351700</v>
      </c>
      <c r="F59" s="159">
        <f>+F14+F32+F47</f>
        <v>544700</v>
      </c>
      <c r="G59" s="269">
        <f>+G14+G32+G47</f>
        <v>725400</v>
      </c>
    </row>
    <row r="60" spans="1:7" s="70" customFormat="1" ht="19.5" customHeight="1">
      <c r="A60" s="79"/>
      <c r="B60" s="618" t="s">
        <v>709</v>
      </c>
      <c r="C60" s="626">
        <v>3050</v>
      </c>
      <c r="D60" s="627">
        <f>+IF(D58-D59&gt;=0,D58-D59,0)</f>
        <v>4800</v>
      </c>
      <c r="E60" s="627">
        <f>+IF(E58-E59&gt;=0,E58-E59,0)</f>
        <v>22100</v>
      </c>
      <c r="F60" s="627">
        <f>+IF(F58-F59&gt;=0,F58-F59,0)</f>
        <v>26200</v>
      </c>
      <c r="G60" s="628">
        <f>+IF(G58-G59&gt;=0,G58-G59,0)</f>
        <v>5000</v>
      </c>
    </row>
    <row r="61" spans="1:7" s="70" customFormat="1" ht="19.5" customHeight="1">
      <c r="A61" s="79"/>
      <c r="B61" s="618" t="s">
        <v>710</v>
      </c>
      <c r="C61" s="626">
        <v>3051</v>
      </c>
      <c r="D61" s="627"/>
      <c r="E61" s="627"/>
      <c r="F61" s="627"/>
      <c r="G61" s="628"/>
    </row>
    <row r="62" spans="1:7" s="70" customFormat="1" ht="19.5" customHeight="1">
      <c r="A62" s="79"/>
      <c r="B62" s="618" t="s">
        <v>711</v>
      </c>
      <c r="C62" s="626">
        <v>3052</v>
      </c>
      <c r="D62" s="627">
        <v>65000</v>
      </c>
      <c r="E62" s="627">
        <v>65000</v>
      </c>
      <c r="F62" s="627">
        <v>65000</v>
      </c>
      <c r="G62" s="628">
        <v>65000</v>
      </c>
    </row>
    <row r="63" spans="1:7" s="70" customFormat="1" ht="24" customHeight="1">
      <c r="A63" s="79"/>
      <c r="B63" s="78" t="s">
        <v>712</v>
      </c>
      <c r="C63" s="56">
        <v>3053</v>
      </c>
      <c r="D63" s="159"/>
      <c r="E63" s="159"/>
      <c r="F63" s="159"/>
      <c r="G63" s="269"/>
    </row>
    <row r="64" spans="1:7" s="70" customFormat="1" ht="24" customHeight="1">
      <c r="A64" s="79"/>
      <c r="B64" s="78" t="s">
        <v>857</v>
      </c>
      <c r="C64" s="56">
        <v>3054</v>
      </c>
      <c r="D64" s="159"/>
      <c r="E64" s="159"/>
      <c r="F64" s="159"/>
      <c r="G64" s="269"/>
    </row>
    <row r="65" spans="2:7" s="70" customFormat="1" ht="19.5" customHeight="1">
      <c r="B65" s="629" t="s">
        <v>713</v>
      </c>
      <c r="C65" s="974">
        <v>3055</v>
      </c>
      <c r="D65" s="970">
        <f>+D60-D61+D62+D63-D64</f>
        <v>69800</v>
      </c>
      <c r="E65" s="970">
        <f>+E60-E61+E62+E63-E64</f>
        <v>87100</v>
      </c>
      <c r="F65" s="970">
        <f>+F60-F61+F62+F63-F64</f>
        <v>91200</v>
      </c>
      <c r="G65" s="972">
        <f>+G60-G61+G62+G63-G64</f>
        <v>70000</v>
      </c>
    </row>
    <row r="66" spans="2:7" s="70" customFormat="1" ht="13.5" customHeight="1" thickBot="1">
      <c r="B66" s="630" t="s">
        <v>714</v>
      </c>
      <c r="C66" s="975"/>
      <c r="D66" s="971"/>
      <c r="E66" s="971"/>
      <c r="F66" s="971"/>
      <c r="G66" s="973"/>
    </row>
    <row r="67" ht="15.75">
      <c r="B67" s="55"/>
    </row>
    <row r="68" ht="15.75">
      <c r="B68" s="55"/>
    </row>
  </sheetData>
  <sheetProtection/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1">
      <selection activeCell="B22" sqref="B22:G22"/>
    </sheetView>
  </sheetViews>
  <sheetFormatPr defaultColWidth="9.140625" defaultRowHeight="12.75"/>
  <cols>
    <col min="1" max="1" width="3.8515625" style="4" customWidth="1"/>
    <col min="2" max="6" width="30.140625" style="4" customWidth="1"/>
    <col min="7" max="7" width="35.57421875" style="4" customWidth="1"/>
    <col min="8" max="8" width="18.8515625" style="4" customWidth="1"/>
    <col min="9" max="9" width="15.57421875" style="4" customWidth="1"/>
    <col min="10" max="16384" width="9.140625" style="4" customWidth="1"/>
  </cols>
  <sheetData>
    <row r="1" spans="2:7" ht="18">
      <c r="B1" s="271"/>
      <c r="C1" s="271"/>
      <c r="D1" s="271"/>
      <c r="E1" s="271"/>
      <c r="F1" s="271"/>
      <c r="G1" s="298" t="s">
        <v>351</v>
      </c>
    </row>
    <row r="2" spans="2:6" ht="15.75">
      <c r="B2" s="271"/>
      <c r="C2" s="271"/>
      <c r="D2" s="271"/>
      <c r="E2" s="271"/>
      <c r="F2" s="271"/>
    </row>
    <row r="5" spans="2:9" ht="22.5" customHeight="1">
      <c r="B5" s="981" t="s">
        <v>217</v>
      </c>
      <c r="C5" s="981"/>
      <c r="D5" s="981"/>
      <c r="E5" s="981"/>
      <c r="F5" s="981"/>
      <c r="G5" s="981"/>
      <c r="H5" s="272"/>
      <c r="I5" s="272"/>
    </row>
    <row r="6" spans="7:9" ht="15.75">
      <c r="G6" s="72"/>
      <c r="H6" s="72"/>
      <c r="I6" s="72"/>
    </row>
    <row r="7" ht="15.75" thickBot="1">
      <c r="G7" s="270" t="s">
        <v>43</v>
      </c>
    </row>
    <row r="8" spans="2:10" s="273" customFormat="1" ht="18" customHeight="1">
      <c r="B8" s="982" t="s">
        <v>783</v>
      </c>
      <c r="C8" s="983"/>
      <c r="D8" s="983"/>
      <c r="E8" s="983"/>
      <c r="F8" s="983"/>
      <c r="G8" s="984"/>
      <c r="J8" s="274"/>
    </row>
    <row r="9" spans="2:7" s="273" customFormat="1" ht="21.75" customHeight="1" thickBot="1">
      <c r="B9" s="985"/>
      <c r="C9" s="986"/>
      <c r="D9" s="986"/>
      <c r="E9" s="986"/>
      <c r="F9" s="986"/>
      <c r="G9" s="987"/>
    </row>
    <row r="10" spans="2:7" s="273" customFormat="1" ht="60.75" customHeight="1">
      <c r="B10" s="608" t="s">
        <v>218</v>
      </c>
      <c r="C10" s="612" t="s">
        <v>24</v>
      </c>
      <c r="D10" s="612" t="s">
        <v>219</v>
      </c>
      <c r="E10" s="612" t="s">
        <v>380</v>
      </c>
      <c r="F10" s="612" t="s">
        <v>220</v>
      </c>
      <c r="G10" s="613" t="s">
        <v>379</v>
      </c>
    </row>
    <row r="11" spans="2:7" s="273" customFormat="1" ht="17.25" customHeight="1" thickBot="1">
      <c r="B11" s="275"/>
      <c r="C11" s="297">
        <v>1</v>
      </c>
      <c r="D11" s="297">
        <v>2</v>
      </c>
      <c r="E11" s="297">
        <v>3</v>
      </c>
      <c r="F11" s="297" t="s">
        <v>221</v>
      </c>
      <c r="G11" s="276">
        <v>5</v>
      </c>
    </row>
    <row r="12" spans="2:7" s="273" customFormat="1" ht="33" customHeight="1">
      <c r="B12" s="277" t="s">
        <v>222</v>
      </c>
      <c r="C12" s="257"/>
      <c r="D12" s="257"/>
      <c r="E12" s="257"/>
      <c r="F12" s="278"/>
      <c r="G12" s="279"/>
    </row>
    <row r="13" spans="2:7" s="273" customFormat="1" ht="33" customHeight="1">
      <c r="B13" s="280" t="s">
        <v>223</v>
      </c>
      <c r="C13" s="155"/>
      <c r="D13" s="155"/>
      <c r="E13" s="155"/>
      <c r="F13" s="155"/>
      <c r="G13" s="281"/>
    </row>
    <row r="14" spans="2:7" s="273" customFormat="1" ht="33" customHeight="1" thickBot="1">
      <c r="B14" s="282" t="s">
        <v>21</v>
      </c>
      <c r="C14" s="157"/>
      <c r="D14" s="157"/>
      <c r="E14" s="157"/>
      <c r="F14" s="157"/>
      <c r="G14" s="283"/>
    </row>
    <row r="15" spans="2:7" s="273" customFormat="1" ht="42.75" customHeight="1" thickBot="1">
      <c r="B15" s="284"/>
      <c r="C15" s="285"/>
      <c r="D15" s="2"/>
      <c r="E15" s="286"/>
      <c r="F15" s="287" t="s">
        <v>43</v>
      </c>
      <c r="G15" s="287"/>
    </row>
    <row r="16" spans="2:8" s="273" customFormat="1" ht="33" customHeight="1">
      <c r="B16" s="988" t="s">
        <v>784</v>
      </c>
      <c r="C16" s="989"/>
      <c r="D16" s="989"/>
      <c r="E16" s="989"/>
      <c r="F16" s="990"/>
      <c r="G16" s="288"/>
      <c r="H16" s="289"/>
    </row>
    <row r="17" spans="2:7" s="273" customFormat="1" ht="18.75" thickBot="1">
      <c r="B17" s="609"/>
      <c r="C17" s="610" t="s">
        <v>224</v>
      </c>
      <c r="D17" s="610" t="s">
        <v>225</v>
      </c>
      <c r="E17" s="610" t="s">
        <v>226</v>
      </c>
      <c r="F17" s="611" t="s">
        <v>227</v>
      </c>
      <c r="G17" s="290"/>
    </row>
    <row r="18" spans="2:7" s="273" customFormat="1" ht="33" customHeight="1">
      <c r="B18" s="277" t="s">
        <v>222</v>
      </c>
      <c r="C18" s="278"/>
      <c r="D18" s="278"/>
      <c r="E18" s="278"/>
      <c r="F18" s="291"/>
      <c r="G18" s="292"/>
    </row>
    <row r="19" spans="2:8" ht="33" customHeight="1">
      <c r="B19" s="293" t="s">
        <v>223</v>
      </c>
      <c r="C19" s="155"/>
      <c r="D19" s="155"/>
      <c r="E19" s="258"/>
      <c r="F19" s="156"/>
      <c r="G19" s="292"/>
      <c r="H19" s="292"/>
    </row>
    <row r="20" spans="2:8" ht="33" customHeight="1" thickBot="1">
      <c r="B20" s="282" t="s">
        <v>21</v>
      </c>
      <c r="C20" s="157"/>
      <c r="D20" s="294"/>
      <c r="E20" s="295"/>
      <c r="F20" s="158"/>
      <c r="G20" s="292"/>
      <c r="H20" s="292"/>
    </row>
    <row r="21" ht="33" customHeight="1">
      <c r="G21" s="270"/>
    </row>
    <row r="22" spans="2:7" ht="18.75" customHeight="1">
      <c r="B22" s="980" t="s">
        <v>834</v>
      </c>
      <c r="C22" s="980"/>
      <c r="D22" s="980"/>
      <c r="E22" s="980"/>
      <c r="F22" s="980"/>
      <c r="G22" s="980"/>
    </row>
    <row r="23" ht="18.75" customHeight="1">
      <c r="B23" s="296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W96"/>
  <sheetViews>
    <sheetView showGridLines="0" zoomScale="70" zoomScaleNormal="70" zoomScalePageLayoutView="0" workbookViewId="0" topLeftCell="A1">
      <selection activeCell="I40" sqref="I40"/>
    </sheetView>
  </sheetViews>
  <sheetFormatPr defaultColWidth="9.140625" defaultRowHeight="12.75"/>
  <cols>
    <col min="1" max="1" width="4.00390625" style="299" customWidth="1"/>
    <col min="2" max="2" width="7.7109375" style="299" customWidth="1"/>
    <col min="3" max="3" width="73.7109375" style="299" customWidth="1"/>
    <col min="4" max="9" width="20.7109375" style="299" customWidth="1"/>
    <col min="10" max="10" width="12.28125" style="299" customWidth="1"/>
    <col min="11" max="11" width="13.421875" style="299" customWidth="1"/>
    <col min="12" max="12" width="11.28125" style="299" customWidth="1"/>
    <col min="13" max="13" width="12.421875" style="299" customWidth="1"/>
    <col min="14" max="14" width="14.421875" style="299" customWidth="1"/>
    <col min="15" max="15" width="15.140625" style="299" customWidth="1"/>
    <col min="16" max="16" width="11.28125" style="299" customWidth="1"/>
    <col min="17" max="17" width="13.140625" style="299" customWidth="1"/>
    <col min="18" max="18" width="13.00390625" style="299" customWidth="1"/>
    <col min="19" max="19" width="14.140625" style="299" customWidth="1"/>
    <col min="20" max="20" width="26.57421875" style="299" customWidth="1"/>
    <col min="21" max="16384" width="9.140625" style="299" customWidth="1"/>
  </cols>
  <sheetData>
    <row r="1" ht="18">
      <c r="I1" s="323" t="s">
        <v>350</v>
      </c>
    </row>
    <row r="3" spans="2:9" ht="18">
      <c r="B3" s="991" t="s">
        <v>42</v>
      </c>
      <c r="C3" s="991"/>
      <c r="D3" s="991"/>
      <c r="E3" s="991"/>
      <c r="F3" s="991"/>
      <c r="G3" s="991"/>
      <c r="H3" s="991"/>
      <c r="I3" s="991"/>
    </row>
    <row r="4" spans="3:9" ht="16.5" thickBot="1">
      <c r="C4" s="300"/>
      <c r="D4" s="300"/>
      <c r="E4" s="300"/>
      <c r="F4" s="300"/>
      <c r="G4" s="300"/>
      <c r="H4" s="300"/>
      <c r="I4" s="301" t="s">
        <v>43</v>
      </c>
    </row>
    <row r="5" spans="2:23" ht="25.5" customHeight="1">
      <c r="B5" s="997" t="s">
        <v>250</v>
      </c>
      <c r="C5" s="1008" t="s">
        <v>45</v>
      </c>
      <c r="D5" s="1006" t="s">
        <v>785</v>
      </c>
      <c r="E5" s="994" t="s">
        <v>786</v>
      </c>
      <c r="F5" s="992" t="s">
        <v>787</v>
      </c>
      <c r="G5" s="1000" t="s">
        <v>768</v>
      </c>
      <c r="H5" s="1000" t="s">
        <v>769</v>
      </c>
      <c r="I5" s="1002" t="s">
        <v>782</v>
      </c>
      <c r="J5" s="996"/>
      <c r="K5" s="324"/>
      <c r="L5" s="996"/>
      <c r="M5" s="999"/>
      <c r="N5" s="996"/>
      <c r="O5" s="999"/>
      <c r="P5" s="996"/>
      <c r="Q5" s="999"/>
      <c r="R5" s="999"/>
      <c r="S5" s="999"/>
      <c r="T5" s="303"/>
      <c r="U5" s="303"/>
      <c r="V5" s="303"/>
      <c r="W5" s="303"/>
    </row>
    <row r="6" spans="2:23" ht="36.75" customHeight="1" thickBot="1">
      <c r="B6" s="998"/>
      <c r="C6" s="1009"/>
      <c r="D6" s="1007"/>
      <c r="E6" s="995"/>
      <c r="F6" s="993"/>
      <c r="G6" s="1001"/>
      <c r="H6" s="1001"/>
      <c r="I6" s="1003"/>
      <c r="J6" s="996"/>
      <c r="K6" s="325"/>
      <c r="L6" s="996"/>
      <c r="M6" s="996"/>
      <c r="N6" s="996"/>
      <c r="O6" s="999"/>
      <c r="P6" s="996"/>
      <c r="Q6" s="999"/>
      <c r="R6" s="999"/>
      <c r="S6" s="999"/>
      <c r="T6" s="303"/>
      <c r="U6" s="303"/>
      <c r="V6" s="303"/>
      <c r="W6" s="303"/>
    </row>
    <row r="7" spans="2:23" ht="36" customHeight="1">
      <c r="B7" s="304" t="s">
        <v>79</v>
      </c>
      <c r="C7" s="305" t="s">
        <v>109</v>
      </c>
      <c r="D7" s="306">
        <v>71586900</v>
      </c>
      <c r="E7" s="307">
        <v>62693000</v>
      </c>
      <c r="F7" s="306">
        <v>22033000</v>
      </c>
      <c r="G7" s="308">
        <v>42250000</v>
      </c>
      <c r="H7" s="308">
        <v>61825000</v>
      </c>
      <c r="I7" s="309">
        <v>83880000</v>
      </c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</row>
    <row r="8" spans="2:23" ht="36" customHeight="1">
      <c r="B8" s="310" t="s">
        <v>80</v>
      </c>
      <c r="C8" s="311" t="s">
        <v>110</v>
      </c>
      <c r="D8" s="312">
        <v>99000000</v>
      </c>
      <c r="E8" s="313">
        <v>86700000</v>
      </c>
      <c r="F8" s="312">
        <v>30470000</v>
      </c>
      <c r="G8" s="314">
        <v>58430000</v>
      </c>
      <c r="H8" s="314">
        <v>85500000</v>
      </c>
      <c r="I8" s="315">
        <v>116000000</v>
      </c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</row>
    <row r="9" spans="2:23" ht="36" customHeight="1">
      <c r="B9" s="310" t="s">
        <v>81</v>
      </c>
      <c r="C9" s="311" t="s">
        <v>111</v>
      </c>
      <c r="D9" s="312">
        <v>115485000</v>
      </c>
      <c r="E9" s="313">
        <v>101100000</v>
      </c>
      <c r="F9" s="312">
        <v>35543255</v>
      </c>
      <c r="G9" s="314">
        <v>68158595</v>
      </c>
      <c r="H9" s="314">
        <v>99735750</v>
      </c>
      <c r="I9" s="315">
        <v>135314000</v>
      </c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</row>
    <row r="10" spans="2:23" ht="36" customHeight="1">
      <c r="B10" s="310" t="s">
        <v>82</v>
      </c>
      <c r="C10" s="311" t="s">
        <v>112</v>
      </c>
      <c r="D10" s="312">
        <v>87</v>
      </c>
      <c r="E10" s="313">
        <v>87</v>
      </c>
      <c r="F10" s="312">
        <v>88</v>
      </c>
      <c r="G10" s="314">
        <v>88</v>
      </c>
      <c r="H10" s="314">
        <v>88</v>
      </c>
      <c r="I10" s="315">
        <v>88</v>
      </c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</row>
    <row r="11" spans="2:23" ht="36" customHeight="1">
      <c r="B11" s="310" t="s">
        <v>113</v>
      </c>
      <c r="C11" s="316" t="s">
        <v>114</v>
      </c>
      <c r="D11" s="312">
        <v>75</v>
      </c>
      <c r="E11" s="313">
        <v>79</v>
      </c>
      <c r="F11" s="312">
        <v>80</v>
      </c>
      <c r="G11" s="314">
        <v>80</v>
      </c>
      <c r="H11" s="314">
        <v>80</v>
      </c>
      <c r="I11" s="315">
        <v>80</v>
      </c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</row>
    <row r="12" spans="2:23" ht="36" customHeight="1">
      <c r="B12" s="310" t="s">
        <v>115</v>
      </c>
      <c r="C12" s="316" t="s">
        <v>116</v>
      </c>
      <c r="D12" s="312">
        <v>12</v>
      </c>
      <c r="E12" s="313">
        <v>8</v>
      </c>
      <c r="F12" s="312">
        <v>8</v>
      </c>
      <c r="G12" s="314">
        <v>8</v>
      </c>
      <c r="H12" s="314">
        <v>8</v>
      </c>
      <c r="I12" s="315">
        <v>8</v>
      </c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</row>
    <row r="13" spans="2:23" ht="36" customHeight="1">
      <c r="B13" s="310" t="s">
        <v>71</v>
      </c>
      <c r="C13" s="317" t="s">
        <v>47</v>
      </c>
      <c r="D13" s="312">
        <v>200000</v>
      </c>
      <c r="E13" s="313">
        <v>50000</v>
      </c>
      <c r="F13" s="312">
        <v>50000</v>
      </c>
      <c r="G13" s="314">
        <v>100000</v>
      </c>
      <c r="H13" s="314">
        <v>150000</v>
      </c>
      <c r="I13" s="315">
        <v>200000</v>
      </c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</row>
    <row r="14" spans="2:23" ht="36" customHeight="1">
      <c r="B14" s="310" t="s">
        <v>72</v>
      </c>
      <c r="C14" s="317" t="s">
        <v>216</v>
      </c>
      <c r="D14" s="312">
        <v>2</v>
      </c>
      <c r="E14" s="313">
        <v>2</v>
      </c>
      <c r="F14" s="312">
        <v>1</v>
      </c>
      <c r="G14" s="314">
        <v>2</v>
      </c>
      <c r="H14" s="314">
        <v>2</v>
      </c>
      <c r="I14" s="315">
        <v>2</v>
      </c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</row>
    <row r="15" spans="2:23" ht="36" customHeight="1">
      <c r="B15" s="310" t="s">
        <v>73</v>
      </c>
      <c r="C15" s="317" t="s">
        <v>48</v>
      </c>
      <c r="D15" s="312">
        <v>0</v>
      </c>
      <c r="E15" s="313">
        <v>0</v>
      </c>
      <c r="F15" s="312">
        <v>0</v>
      </c>
      <c r="G15" s="314">
        <v>0</v>
      </c>
      <c r="H15" s="314">
        <v>0</v>
      </c>
      <c r="I15" s="315">
        <v>0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</row>
    <row r="16" spans="2:23" ht="36" customHeight="1">
      <c r="B16" s="310" t="s">
        <v>117</v>
      </c>
      <c r="C16" s="317" t="s">
        <v>229</v>
      </c>
      <c r="D16" s="312">
        <v>0</v>
      </c>
      <c r="E16" s="313">
        <v>0</v>
      </c>
      <c r="F16" s="312">
        <v>0</v>
      </c>
      <c r="G16" s="314">
        <v>0</v>
      </c>
      <c r="H16" s="314">
        <v>0</v>
      </c>
      <c r="I16" s="315">
        <v>0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</row>
    <row r="17" spans="2:23" ht="36" customHeight="1">
      <c r="B17" s="310" t="s">
        <v>74</v>
      </c>
      <c r="C17" s="311" t="s">
        <v>49</v>
      </c>
      <c r="D17" s="312">
        <v>700000</v>
      </c>
      <c r="E17" s="313">
        <v>0</v>
      </c>
      <c r="F17" s="312">
        <v>0</v>
      </c>
      <c r="G17" s="314">
        <v>200000</v>
      </c>
      <c r="H17" s="314">
        <v>400000</v>
      </c>
      <c r="I17" s="315">
        <v>600000</v>
      </c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</row>
    <row r="18" spans="2:23" ht="36" customHeight="1">
      <c r="B18" s="310" t="s">
        <v>75</v>
      </c>
      <c r="C18" s="318" t="s">
        <v>215</v>
      </c>
      <c r="D18" s="312">
        <v>4</v>
      </c>
      <c r="E18" s="313">
        <v>0</v>
      </c>
      <c r="F18" s="312">
        <v>0</v>
      </c>
      <c r="G18" s="314">
        <v>2</v>
      </c>
      <c r="H18" s="314">
        <v>2</v>
      </c>
      <c r="I18" s="315">
        <v>2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</row>
    <row r="19" spans="2:23" ht="36" customHeight="1">
      <c r="B19" s="310" t="s">
        <v>76</v>
      </c>
      <c r="C19" s="311" t="s">
        <v>50</v>
      </c>
      <c r="D19" s="312">
        <v>100000</v>
      </c>
      <c r="E19" s="313">
        <v>120000</v>
      </c>
      <c r="F19" s="312">
        <v>0</v>
      </c>
      <c r="G19" s="314">
        <v>50000</v>
      </c>
      <c r="H19" s="314">
        <v>100000</v>
      </c>
      <c r="I19" s="315">
        <v>150000</v>
      </c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</row>
    <row r="20" spans="2:23" ht="36" customHeight="1">
      <c r="B20" s="310" t="s">
        <v>77</v>
      </c>
      <c r="C20" s="317" t="s">
        <v>228</v>
      </c>
      <c r="D20" s="312">
        <v>2</v>
      </c>
      <c r="E20" s="313">
        <v>2</v>
      </c>
      <c r="F20" s="312">
        <v>0</v>
      </c>
      <c r="G20" s="314">
        <v>1</v>
      </c>
      <c r="H20" s="314">
        <v>2</v>
      </c>
      <c r="I20" s="315">
        <v>2</v>
      </c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</row>
    <row r="21" spans="2:23" ht="36" customHeight="1">
      <c r="B21" s="310" t="s">
        <v>104</v>
      </c>
      <c r="C21" s="311" t="s">
        <v>87</v>
      </c>
      <c r="D21" s="312">
        <v>0</v>
      </c>
      <c r="E21" s="313">
        <v>0</v>
      </c>
      <c r="F21" s="312">
        <v>0</v>
      </c>
      <c r="G21" s="314">
        <v>0</v>
      </c>
      <c r="H21" s="314">
        <v>0</v>
      </c>
      <c r="I21" s="315">
        <v>0</v>
      </c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</row>
    <row r="22" spans="2:23" ht="36" customHeight="1">
      <c r="B22" s="310" t="s">
        <v>35</v>
      </c>
      <c r="C22" s="311" t="s">
        <v>231</v>
      </c>
      <c r="D22" s="312">
        <v>0</v>
      </c>
      <c r="E22" s="313">
        <v>0</v>
      </c>
      <c r="F22" s="312">
        <v>0</v>
      </c>
      <c r="G22" s="314">
        <v>0</v>
      </c>
      <c r="H22" s="314">
        <v>0</v>
      </c>
      <c r="I22" s="315">
        <v>0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</row>
    <row r="23" spans="2:23" ht="36" customHeight="1">
      <c r="B23" s="310" t="s">
        <v>105</v>
      </c>
      <c r="C23" s="311" t="s">
        <v>334</v>
      </c>
      <c r="D23" s="312">
        <v>200000</v>
      </c>
      <c r="E23" s="313">
        <v>100000</v>
      </c>
      <c r="F23" s="312">
        <v>50000</v>
      </c>
      <c r="G23" s="314">
        <v>100000</v>
      </c>
      <c r="H23" s="314">
        <v>150000</v>
      </c>
      <c r="I23" s="315">
        <v>200000</v>
      </c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</row>
    <row r="24" spans="2:23" ht="36" customHeight="1">
      <c r="B24" s="310" t="s">
        <v>118</v>
      </c>
      <c r="C24" s="311" t="s">
        <v>333</v>
      </c>
      <c r="D24" s="312">
        <v>3</v>
      </c>
      <c r="E24" s="313">
        <v>3</v>
      </c>
      <c r="F24" s="312">
        <v>3</v>
      </c>
      <c r="G24" s="314">
        <v>3</v>
      </c>
      <c r="H24" s="314">
        <v>3</v>
      </c>
      <c r="I24" s="315">
        <v>3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</row>
    <row r="25" spans="2:23" ht="36" customHeight="1">
      <c r="B25" s="310" t="s">
        <v>119</v>
      </c>
      <c r="C25" s="311" t="s">
        <v>195</v>
      </c>
      <c r="D25" s="312">
        <v>0</v>
      </c>
      <c r="E25" s="313">
        <v>0</v>
      </c>
      <c r="F25" s="312">
        <v>0</v>
      </c>
      <c r="G25" s="314">
        <v>0</v>
      </c>
      <c r="H25" s="314">
        <v>0</v>
      </c>
      <c r="I25" s="315">
        <v>0</v>
      </c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</row>
    <row r="26" spans="2:23" ht="36" customHeight="1">
      <c r="B26" s="310" t="s">
        <v>120</v>
      </c>
      <c r="C26" s="311" t="s">
        <v>230</v>
      </c>
      <c r="D26" s="312">
        <v>0</v>
      </c>
      <c r="E26" s="313">
        <v>0</v>
      </c>
      <c r="F26" s="312">
        <v>0</v>
      </c>
      <c r="G26" s="314">
        <v>0</v>
      </c>
      <c r="H26" s="314">
        <v>0</v>
      </c>
      <c r="I26" s="315">
        <v>0</v>
      </c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</row>
    <row r="27" spans="2:23" ht="36" customHeight="1">
      <c r="B27" s="310" t="s">
        <v>121</v>
      </c>
      <c r="C27" s="311" t="s">
        <v>51</v>
      </c>
      <c r="D27" s="312">
        <v>3600000</v>
      </c>
      <c r="E27" s="313">
        <v>280000</v>
      </c>
      <c r="F27" s="312">
        <v>900000</v>
      </c>
      <c r="G27" s="314">
        <v>1800000</v>
      </c>
      <c r="H27" s="314">
        <v>2700000</v>
      </c>
      <c r="I27" s="315">
        <v>3600000</v>
      </c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</row>
    <row r="28" spans="2:23" ht="36" customHeight="1">
      <c r="B28" s="310" t="s">
        <v>122</v>
      </c>
      <c r="C28" s="311" t="s">
        <v>38</v>
      </c>
      <c r="D28" s="312">
        <v>450000</v>
      </c>
      <c r="E28" s="313">
        <v>170000</v>
      </c>
      <c r="F28" s="312">
        <v>50000</v>
      </c>
      <c r="G28" s="314">
        <v>150000</v>
      </c>
      <c r="H28" s="314">
        <v>300000</v>
      </c>
      <c r="I28" s="315">
        <v>450000</v>
      </c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</row>
    <row r="29" spans="2:23" ht="36" customHeight="1">
      <c r="B29" s="310" t="s">
        <v>106</v>
      </c>
      <c r="C29" s="319" t="s">
        <v>39</v>
      </c>
      <c r="D29" s="312">
        <v>150000</v>
      </c>
      <c r="E29" s="313">
        <v>30000</v>
      </c>
      <c r="F29" s="312">
        <v>30000</v>
      </c>
      <c r="G29" s="314">
        <v>80000</v>
      </c>
      <c r="H29" s="314">
        <v>100000</v>
      </c>
      <c r="I29" s="315">
        <v>150000</v>
      </c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</row>
    <row r="30" spans="2:23" s="784" customFormat="1" ht="36" customHeight="1">
      <c r="B30" s="778" t="s">
        <v>107</v>
      </c>
      <c r="C30" s="779" t="s">
        <v>871</v>
      </c>
      <c r="D30" s="780">
        <v>5300000</v>
      </c>
      <c r="E30" s="781">
        <v>1100000</v>
      </c>
      <c r="F30" s="780">
        <v>1200000</v>
      </c>
      <c r="G30" s="782">
        <v>2500000</v>
      </c>
      <c r="H30" s="782">
        <v>5000000</v>
      </c>
      <c r="I30" s="783">
        <v>6000000</v>
      </c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</row>
    <row r="31" spans="2:23" ht="36" customHeight="1">
      <c r="B31" s="310" t="s">
        <v>194</v>
      </c>
      <c r="C31" s="311" t="s">
        <v>370</v>
      </c>
      <c r="D31" s="312">
        <v>6</v>
      </c>
      <c r="E31" s="313">
        <v>1</v>
      </c>
      <c r="F31" s="312">
        <v>1</v>
      </c>
      <c r="G31" s="314">
        <v>2</v>
      </c>
      <c r="H31" s="314">
        <v>4</v>
      </c>
      <c r="I31" s="315">
        <v>5</v>
      </c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</row>
    <row r="32" spans="2:23" ht="36" customHeight="1">
      <c r="B32" s="766" t="s">
        <v>36</v>
      </c>
      <c r="C32" s="765" t="s">
        <v>52</v>
      </c>
      <c r="D32" s="312">
        <v>850000</v>
      </c>
      <c r="E32" s="313">
        <v>500000</v>
      </c>
      <c r="F32" s="312">
        <v>0</v>
      </c>
      <c r="G32" s="314">
        <v>500000</v>
      </c>
      <c r="H32" s="314">
        <v>300000</v>
      </c>
      <c r="I32" s="315">
        <v>800000</v>
      </c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</row>
    <row r="33" spans="2:23" ht="36" customHeight="1">
      <c r="B33" s="766" t="s">
        <v>123</v>
      </c>
      <c r="C33" s="765" t="s">
        <v>383</v>
      </c>
      <c r="D33" s="312">
        <v>8</v>
      </c>
      <c r="E33" s="313">
        <v>7</v>
      </c>
      <c r="F33" s="312"/>
      <c r="G33" s="314">
        <v>4</v>
      </c>
      <c r="H33" s="314">
        <v>3</v>
      </c>
      <c r="I33" s="315">
        <v>7</v>
      </c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</row>
    <row r="34" spans="2:23" ht="36" customHeight="1">
      <c r="B34" s="310" t="s">
        <v>124</v>
      </c>
      <c r="C34" s="311" t="s">
        <v>53</v>
      </c>
      <c r="D34" s="312">
        <v>0</v>
      </c>
      <c r="E34" s="313">
        <v>0</v>
      </c>
      <c r="F34" s="312">
        <v>0</v>
      </c>
      <c r="G34" s="314">
        <v>0</v>
      </c>
      <c r="H34" s="314">
        <v>0</v>
      </c>
      <c r="I34" s="315">
        <v>0</v>
      </c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</row>
    <row r="35" spans="2:23" ht="36" customHeight="1">
      <c r="B35" s="310" t="s">
        <v>108</v>
      </c>
      <c r="C35" s="311" t="s">
        <v>54</v>
      </c>
      <c r="D35" s="312">
        <v>300000</v>
      </c>
      <c r="E35" s="313">
        <v>100000</v>
      </c>
      <c r="F35" s="312">
        <v>50000</v>
      </c>
      <c r="G35" s="314">
        <v>150000</v>
      </c>
      <c r="H35" s="314">
        <v>200000</v>
      </c>
      <c r="I35" s="315">
        <v>300000</v>
      </c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</row>
    <row r="36" spans="2:23" ht="36" customHeight="1">
      <c r="B36" s="310" t="s">
        <v>125</v>
      </c>
      <c r="C36" s="311" t="s">
        <v>55</v>
      </c>
      <c r="D36" s="312">
        <v>0</v>
      </c>
      <c r="E36" s="313">
        <v>0</v>
      </c>
      <c r="F36" s="312">
        <v>0</v>
      </c>
      <c r="G36" s="314">
        <v>0</v>
      </c>
      <c r="H36" s="314">
        <v>0</v>
      </c>
      <c r="I36" s="315">
        <v>0</v>
      </c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</row>
    <row r="37" spans="2:23" s="784" customFormat="1" ht="36" customHeight="1">
      <c r="B37" s="785" t="s">
        <v>371</v>
      </c>
      <c r="C37" s="786" t="s">
        <v>56</v>
      </c>
      <c r="D37" s="787">
        <v>4900000</v>
      </c>
      <c r="E37" s="781">
        <v>4800000</v>
      </c>
      <c r="F37" s="788">
        <v>0</v>
      </c>
      <c r="G37" s="782">
        <v>4200000</v>
      </c>
      <c r="H37" s="782">
        <v>4200000</v>
      </c>
      <c r="I37" s="789">
        <v>5280000</v>
      </c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</row>
    <row r="38" spans="2:23" s="784" customFormat="1" ht="36" customHeight="1" thickBot="1">
      <c r="B38" s="790" t="s">
        <v>824</v>
      </c>
      <c r="C38" s="791" t="s">
        <v>825</v>
      </c>
      <c r="D38" s="792">
        <v>500000</v>
      </c>
      <c r="E38" s="793">
        <v>100000</v>
      </c>
      <c r="F38" s="794">
        <v>100000</v>
      </c>
      <c r="G38" s="795">
        <v>200000</v>
      </c>
      <c r="H38" s="795">
        <v>400000</v>
      </c>
      <c r="I38" s="796">
        <v>500000</v>
      </c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</row>
    <row r="39" spans="2:23" ht="15">
      <c r="B39" s="302"/>
      <c r="C39" s="320"/>
      <c r="D39" s="320"/>
      <c r="E39" s="320"/>
      <c r="F39" s="320"/>
      <c r="G39" s="320"/>
      <c r="H39" s="320"/>
      <c r="I39" s="320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</row>
    <row r="40" spans="2:23" ht="19.5" customHeight="1">
      <c r="B40" s="302"/>
      <c r="C40" s="1005" t="s">
        <v>232</v>
      </c>
      <c r="D40" s="1005"/>
      <c r="E40" s="321"/>
      <c r="F40" s="302"/>
      <c r="G40" s="302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</row>
    <row r="41" spans="2:23" ht="18.75" customHeight="1">
      <c r="B41" s="302"/>
      <c r="C41" s="1004" t="s">
        <v>400</v>
      </c>
      <c r="D41" s="1004"/>
      <c r="E41" s="1004"/>
      <c r="F41" s="320"/>
      <c r="G41" s="320"/>
      <c r="H41" s="320"/>
      <c r="I41" s="320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</row>
    <row r="42" spans="2:23" ht="15">
      <c r="B42" s="302"/>
      <c r="C42" s="320"/>
      <c r="D42" s="320"/>
      <c r="E42" s="320"/>
      <c r="F42" s="320"/>
      <c r="G42" s="320"/>
      <c r="H42" s="320"/>
      <c r="I42" s="320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</row>
    <row r="43" spans="3:23" ht="24" customHeight="1">
      <c r="C43" s="322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</row>
    <row r="44" spans="2:23" ht="15">
      <c r="B44" s="302"/>
      <c r="C44" s="320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</row>
    <row r="45" spans="2:23" ht="15">
      <c r="B45" s="302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</row>
    <row r="46" spans="2:23" ht="15">
      <c r="B46" s="302"/>
      <c r="C46" s="303"/>
      <c r="D46" s="320"/>
      <c r="E46" s="320"/>
      <c r="F46" s="320"/>
      <c r="G46" s="320"/>
      <c r="H46" s="320"/>
      <c r="I46" s="320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</row>
    <row r="47" spans="2:23" ht="15">
      <c r="B47" s="302"/>
      <c r="C47" s="303"/>
      <c r="D47" s="320"/>
      <c r="E47" s="320"/>
      <c r="F47" s="320"/>
      <c r="G47" s="320"/>
      <c r="H47" s="320"/>
      <c r="I47" s="320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</row>
    <row r="48" spans="2:23" ht="15">
      <c r="B48" s="302"/>
      <c r="C48" s="320"/>
      <c r="D48" s="320"/>
      <c r="E48" s="320"/>
      <c r="F48" s="320"/>
      <c r="G48" s="320"/>
      <c r="H48" s="320"/>
      <c r="I48" s="320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</row>
    <row r="49" spans="2:23" ht="15">
      <c r="B49" s="302"/>
      <c r="C49" s="320"/>
      <c r="D49" s="320"/>
      <c r="E49" s="320"/>
      <c r="F49" s="320"/>
      <c r="G49" s="320"/>
      <c r="H49" s="320"/>
      <c r="I49" s="320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</row>
    <row r="50" spans="2:23" ht="15">
      <c r="B50" s="302"/>
      <c r="C50" s="320"/>
      <c r="D50" s="320"/>
      <c r="E50" s="320"/>
      <c r="F50" s="320"/>
      <c r="G50" s="320"/>
      <c r="H50" s="320"/>
      <c r="I50" s="320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</row>
    <row r="51" spans="2:15" ht="15">
      <c r="B51" s="302"/>
      <c r="C51" s="320"/>
      <c r="D51" s="320"/>
      <c r="E51" s="320"/>
      <c r="F51" s="320"/>
      <c r="G51" s="320"/>
      <c r="H51" s="320"/>
      <c r="I51" s="320"/>
      <c r="J51" s="303"/>
      <c r="K51" s="303"/>
      <c r="L51" s="303"/>
      <c r="M51" s="303"/>
      <c r="N51" s="303"/>
      <c r="O51" s="303"/>
    </row>
    <row r="52" spans="2:15" ht="15">
      <c r="B52" s="302"/>
      <c r="C52" s="320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</row>
    <row r="53" spans="2:15" ht="15">
      <c r="B53" s="302"/>
      <c r="C53" s="320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</row>
    <row r="54" spans="2:15" ht="15">
      <c r="B54" s="302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</row>
    <row r="55" spans="2:15" ht="15">
      <c r="B55" s="302"/>
      <c r="C55" s="303"/>
      <c r="D55" s="320"/>
      <c r="E55" s="320"/>
      <c r="F55" s="320"/>
      <c r="G55" s="320"/>
      <c r="H55" s="320"/>
      <c r="I55" s="320"/>
      <c r="J55" s="303"/>
      <c r="K55" s="303"/>
      <c r="L55" s="303"/>
      <c r="M55" s="303"/>
      <c r="N55" s="303"/>
      <c r="O55" s="303"/>
    </row>
    <row r="56" spans="2:15" ht="15">
      <c r="B56" s="302"/>
      <c r="C56" s="303"/>
      <c r="D56" s="320"/>
      <c r="E56" s="320"/>
      <c r="F56" s="320"/>
      <c r="G56" s="320"/>
      <c r="H56" s="320"/>
      <c r="I56" s="320"/>
      <c r="J56" s="303"/>
      <c r="K56" s="303"/>
      <c r="L56" s="303"/>
      <c r="M56" s="303"/>
      <c r="N56" s="303"/>
      <c r="O56" s="303"/>
    </row>
    <row r="57" spans="2:15" ht="15">
      <c r="B57" s="302"/>
      <c r="C57" s="320"/>
      <c r="D57" s="320"/>
      <c r="E57" s="320"/>
      <c r="F57" s="320"/>
      <c r="G57" s="320"/>
      <c r="H57" s="320"/>
      <c r="I57" s="320"/>
      <c r="J57" s="303"/>
      <c r="K57" s="303"/>
      <c r="L57" s="303"/>
      <c r="M57" s="303"/>
      <c r="N57" s="303"/>
      <c r="O57" s="303"/>
    </row>
    <row r="58" spans="2:15" ht="15">
      <c r="B58" s="302"/>
      <c r="C58" s="320"/>
      <c r="D58" s="320"/>
      <c r="E58" s="320"/>
      <c r="F58" s="320"/>
      <c r="G58" s="320"/>
      <c r="H58" s="320"/>
      <c r="I58" s="320"/>
      <c r="J58" s="303"/>
      <c r="K58" s="303"/>
      <c r="L58" s="303"/>
      <c r="M58" s="303"/>
      <c r="N58" s="303"/>
      <c r="O58" s="303"/>
    </row>
    <row r="59" spans="2:15" ht="15">
      <c r="B59" s="302"/>
      <c r="C59" s="320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</row>
    <row r="60" spans="2:15" ht="15">
      <c r="B60" s="302"/>
      <c r="C60" s="320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</row>
    <row r="61" spans="2:15" ht="15"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</row>
    <row r="62" spans="2:15" ht="15"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</row>
    <row r="63" spans="2:15" ht="15"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</row>
    <row r="64" spans="2:15" ht="15"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</row>
    <row r="65" spans="2:15" ht="15"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</row>
    <row r="66" spans="2:15" ht="15"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</row>
    <row r="67" spans="2:15" ht="15"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</row>
    <row r="68" spans="2:15" ht="15"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</row>
    <row r="69" spans="2:15" ht="15"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</row>
    <row r="70" spans="2:15" ht="15"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</row>
    <row r="71" spans="2:15" ht="15"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</row>
    <row r="72" spans="2:15" ht="15"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</row>
    <row r="73" spans="2:15" ht="15"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</row>
    <row r="74" spans="2:15" ht="15"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</row>
    <row r="75" spans="2:15" ht="15"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</row>
    <row r="76" spans="2:15" ht="15"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</row>
    <row r="77" spans="2:15" ht="15"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</row>
    <row r="78" spans="2:15" ht="15"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</row>
    <row r="79" spans="2:15" ht="15"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</row>
    <row r="80" spans="2:15" ht="15"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</row>
    <row r="81" spans="2:15" ht="15"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</row>
    <row r="82" spans="2:15" ht="15"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</row>
    <row r="83" spans="2:15" ht="15"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</row>
    <row r="84" spans="2:15" ht="15"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</row>
    <row r="85" spans="2:15" ht="15"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</row>
    <row r="86" spans="2:15" ht="15"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</row>
    <row r="87" spans="2:15" ht="15"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</row>
    <row r="88" spans="2:15" ht="15"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</row>
    <row r="89" spans="2:15" ht="15"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</row>
    <row r="90" spans="2:15" ht="15"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</row>
    <row r="91" spans="2:15" ht="15"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</row>
    <row r="92" spans="2:15" ht="15"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</row>
    <row r="93" spans="2:15" ht="15"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</row>
    <row r="94" spans="2:15" ht="15"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</row>
    <row r="95" spans="2:15" ht="15">
      <c r="B95" s="303"/>
      <c r="C95" s="303"/>
      <c r="J95" s="303"/>
      <c r="K95" s="303"/>
      <c r="L95" s="303"/>
      <c r="M95" s="303"/>
      <c r="N95" s="303"/>
      <c r="O95" s="303"/>
    </row>
    <row r="96" spans="2:15" ht="15">
      <c r="B96" s="303"/>
      <c r="C96" s="303"/>
      <c r="J96" s="303"/>
      <c r="K96" s="303"/>
      <c r="L96" s="303"/>
      <c r="M96" s="303"/>
      <c r="N96" s="303"/>
      <c r="O96" s="303"/>
    </row>
  </sheetData>
  <sheetProtection/>
  <mergeCells count="20"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  <mergeCell ref="B3:I3"/>
    <mergeCell ref="F5:F6"/>
    <mergeCell ref="E5:E6"/>
    <mergeCell ref="N5:N6"/>
    <mergeCell ref="B5:B6"/>
    <mergeCell ref="S5:S6"/>
    <mergeCell ref="H5:H6"/>
    <mergeCell ref="I5:I6"/>
    <mergeCell ref="J5:J6"/>
    <mergeCell ref="R5:R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50" r:id="rId1"/>
  <colBreaks count="1" manualBreakCount="1">
    <brk id="11" max="6553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="115" zoomScaleNormal="115" zoomScalePageLayoutView="0" workbookViewId="0" topLeftCell="A1">
      <selection activeCell="C15" sqref="C15"/>
    </sheetView>
  </sheetViews>
  <sheetFormatPr defaultColWidth="9.140625" defaultRowHeight="12.75"/>
  <cols>
    <col min="1" max="1" width="1.7109375" style="7" customWidth="1"/>
    <col min="2" max="2" width="6.7109375" style="7" customWidth="1"/>
    <col min="3" max="3" width="20.00390625" style="7" customWidth="1"/>
    <col min="4" max="4" width="17.28125" style="7" customWidth="1"/>
    <col min="5" max="5" width="15.7109375" style="7" customWidth="1"/>
    <col min="6" max="8" width="18.28125" style="7" customWidth="1"/>
    <col min="9" max="16384" width="9.140625" style="7" customWidth="1"/>
  </cols>
  <sheetData>
    <row r="1" ht="12.75">
      <c r="H1" s="47" t="s">
        <v>788</v>
      </c>
    </row>
    <row r="2" ht="12.75">
      <c r="H2" s="47"/>
    </row>
    <row r="3" spans="2:8" ht="18.75" customHeight="1">
      <c r="B3" s="1010" t="s">
        <v>789</v>
      </c>
      <c r="C3" s="1011"/>
      <c r="D3" s="1011"/>
      <c r="E3" s="1011"/>
      <c r="F3" s="1011"/>
      <c r="G3" s="1011"/>
      <c r="H3" s="1011"/>
    </row>
    <row r="4" spans="2:8" ht="3.75" customHeight="1">
      <c r="B4" s="1011"/>
      <c r="C4" s="1011"/>
      <c r="D4" s="1011"/>
      <c r="E4" s="1011"/>
      <c r="F4" s="1011"/>
      <c r="G4" s="1011"/>
      <c r="H4" s="1011"/>
    </row>
    <row r="5" ht="13.5" thickBot="1"/>
    <row r="6" spans="2:8" ht="12.75">
      <c r="B6" s="1014" t="s">
        <v>2</v>
      </c>
      <c r="C6" s="1016" t="s">
        <v>381</v>
      </c>
      <c r="D6" s="1016" t="s">
        <v>197</v>
      </c>
      <c r="E6" s="1016" t="s">
        <v>335</v>
      </c>
      <c r="F6" s="1016" t="s">
        <v>198</v>
      </c>
      <c r="G6" s="1016" t="s">
        <v>199</v>
      </c>
      <c r="H6" s="1016" t="s">
        <v>200</v>
      </c>
    </row>
    <row r="7" spans="2:8" ht="31.5" customHeight="1" thickBot="1">
      <c r="B7" s="1015"/>
      <c r="C7" s="1017"/>
      <c r="D7" s="1017"/>
      <c r="E7" s="1017"/>
      <c r="F7" s="1017" t="s">
        <v>198</v>
      </c>
      <c r="G7" s="1017" t="s">
        <v>199</v>
      </c>
      <c r="H7" s="1017" t="s">
        <v>200</v>
      </c>
    </row>
    <row r="8" spans="2:8" ht="15" customHeight="1">
      <c r="B8" s="326">
        <v>1</v>
      </c>
      <c r="C8" s="800" t="s">
        <v>918</v>
      </c>
      <c r="D8" s="327">
        <v>7</v>
      </c>
      <c r="E8" s="327">
        <v>11</v>
      </c>
      <c r="F8" s="327">
        <v>11</v>
      </c>
      <c r="G8" s="327">
        <v>9</v>
      </c>
      <c r="H8" s="327">
        <v>2</v>
      </c>
    </row>
    <row r="9" spans="2:8" ht="15" customHeight="1">
      <c r="B9" s="328">
        <v>2</v>
      </c>
      <c r="C9" s="801" t="s">
        <v>919</v>
      </c>
      <c r="D9" s="329">
        <v>6</v>
      </c>
      <c r="E9" s="329">
        <v>6</v>
      </c>
      <c r="F9" s="329">
        <v>6</v>
      </c>
      <c r="G9" s="329">
        <v>6</v>
      </c>
      <c r="H9" s="329">
        <v>0</v>
      </c>
    </row>
    <row r="10" spans="2:8" ht="15" customHeight="1">
      <c r="B10" s="328">
        <v>3</v>
      </c>
      <c r="C10" s="801" t="s">
        <v>920</v>
      </c>
      <c r="D10" s="329">
        <v>11</v>
      </c>
      <c r="E10" s="329">
        <v>13</v>
      </c>
      <c r="F10" s="329">
        <v>13</v>
      </c>
      <c r="G10" s="329">
        <v>12</v>
      </c>
      <c r="H10" s="329">
        <v>1</v>
      </c>
    </row>
    <row r="11" spans="2:8" ht="15" customHeight="1">
      <c r="B11" s="328">
        <v>4</v>
      </c>
      <c r="C11" s="801" t="s">
        <v>921</v>
      </c>
      <c r="D11" s="329">
        <v>16</v>
      </c>
      <c r="E11" s="329">
        <v>16</v>
      </c>
      <c r="F11" s="329">
        <v>16</v>
      </c>
      <c r="G11" s="329">
        <v>14</v>
      </c>
      <c r="H11" s="329">
        <v>2</v>
      </c>
    </row>
    <row r="12" spans="2:8" ht="15" customHeight="1">
      <c r="B12" s="328">
        <v>5</v>
      </c>
      <c r="C12" s="801" t="s">
        <v>922</v>
      </c>
      <c r="D12" s="329">
        <v>20</v>
      </c>
      <c r="E12" s="329">
        <v>21</v>
      </c>
      <c r="F12" s="329">
        <v>21</v>
      </c>
      <c r="G12" s="329">
        <v>18</v>
      </c>
      <c r="H12" s="329">
        <v>3</v>
      </c>
    </row>
    <row r="13" spans="2:8" ht="15" customHeight="1">
      <c r="B13" s="328">
        <v>6</v>
      </c>
      <c r="C13" s="801" t="s">
        <v>923</v>
      </c>
      <c r="D13" s="329">
        <v>10</v>
      </c>
      <c r="E13" s="329">
        <v>12</v>
      </c>
      <c r="F13" s="329">
        <v>12</v>
      </c>
      <c r="G13" s="329">
        <v>12</v>
      </c>
      <c r="H13" s="329">
        <v>0</v>
      </c>
    </row>
    <row r="14" spans="2:8" ht="15" customHeight="1">
      <c r="B14" s="328">
        <v>7</v>
      </c>
      <c r="C14" s="801" t="s">
        <v>924</v>
      </c>
      <c r="D14" s="329">
        <v>4</v>
      </c>
      <c r="E14" s="329">
        <v>3</v>
      </c>
      <c r="F14" s="329">
        <v>3</v>
      </c>
      <c r="G14" s="329">
        <v>3</v>
      </c>
      <c r="H14" s="329">
        <v>0</v>
      </c>
    </row>
    <row r="15" spans="2:8" ht="15" customHeight="1">
      <c r="B15" s="328">
        <v>8</v>
      </c>
      <c r="C15" s="801" t="s">
        <v>925</v>
      </c>
      <c r="D15" s="329">
        <v>5</v>
      </c>
      <c r="E15" s="329">
        <v>4</v>
      </c>
      <c r="F15" s="329">
        <v>4</v>
      </c>
      <c r="G15" s="329">
        <v>4</v>
      </c>
      <c r="H15" s="329">
        <v>0</v>
      </c>
    </row>
    <row r="16" spans="2:8" ht="15" customHeight="1">
      <c r="B16" s="328">
        <v>9</v>
      </c>
      <c r="C16" s="801" t="s">
        <v>926</v>
      </c>
      <c r="D16" s="329">
        <v>5</v>
      </c>
      <c r="E16" s="329">
        <v>1</v>
      </c>
      <c r="F16" s="329">
        <v>1</v>
      </c>
      <c r="G16" s="329">
        <v>1</v>
      </c>
      <c r="H16" s="329">
        <v>0</v>
      </c>
    </row>
    <row r="17" spans="2:8" ht="15" customHeight="1">
      <c r="B17" s="328">
        <v>10</v>
      </c>
      <c r="C17" s="329"/>
      <c r="D17" s="329"/>
      <c r="E17" s="329"/>
      <c r="F17" s="329"/>
      <c r="G17" s="329"/>
      <c r="H17" s="329"/>
    </row>
    <row r="18" spans="2:8" ht="15" customHeight="1">
      <c r="B18" s="328">
        <v>11</v>
      </c>
      <c r="C18" s="329"/>
      <c r="D18" s="797"/>
      <c r="E18" s="329"/>
      <c r="F18" s="329"/>
      <c r="G18" s="329"/>
      <c r="H18" s="329"/>
    </row>
    <row r="19" spans="2:8" ht="15" customHeight="1">
      <c r="B19" s="328">
        <v>12</v>
      </c>
      <c r="C19" s="329"/>
      <c r="D19" s="797"/>
      <c r="E19" s="329"/>
      <c r="F19" s="329"/>
      <c r="G19" s="329"/>
      <c r="H19" s="329"/>
    </row>
    <row r="20" spans="2:8" ht="15" customHeight="1">
      <c r="B20" s="328">
        <v>13</v>
      </c>
      <c r="C20" s="329"/>
      <c r="D20" s="797"/>
      <c r="E20" s="329"/>
      <c r="F20" s="329"/>
      <c r="G20" s="329"/>
      <c r="H20" s="329"/>
    </row>
    <row r="21" spans="2:8" ht="15" customHeight="1">
      <c r="B21" s="328">
        <v>14</v>
      </c>
      <c r="C21" s="329"/>
      <c r="D21" s="797"/>
      <c r="E21" s="329"/>
      <c r="F21" s="329"/>
      <c r="G21" s="329"/>
      <c r="H21" s="329"/>
    </row>
    <row r="22" spans="2:8" ht="15" customHeight="1">
      <c r="B22" s="328">
        <v>15</v>
      </c>
      <c r="C22" s="329"/>
      <c r="D22" s="797"/>
      <c r="E22" s="329"/>
      <c r="F22" s="329"/>
      <c r="G22" s="329"/>
      <c r="H22" s="329"/>
    </row>
    <row r="23" spans="2:8" ht="15" customHeight="1">
      <c r="B23" s="328">
        <v>16</v>
      </c>
      <c r="C23" s="329"/>
      <c r="D23" s="797"/>
      <c r="E23" s="329"/>
      <c r="F23" s="329"/>
      <c r="G23" s="329"/>
      <c r="H23" s="329"/>
    </row>
    <row r="24" spans="2:8" ht="15" customHeight="1">
      <c r="B24" s="328">
        <v>17</v>
      </c>
      <c r="C24" s="329"/>
      <c r="D24" s="797"/>
      <c r="E24" s="329"/>
      <c r="F24" s="329"/>
      <c r="G24" s="329"/>
      <c r="H24" s="329"/>
    </row>
    <row r="25" spans="2:8" ht="15" customHeight="1">
      <c r="B25" s="328">
        <v>18</v>
      </c>
      <c r="C25" s="329"/>
      <c r="D25" s="797"/>
      <c r="E25" s="329"/>
      <c r="F25" s="329"/>
      <c r="G25" s="329"/>
      <c r="H25" s="329"/>
    </row>
    <row r="26" spans="2:8" ht="15" customHeight="1">
      <c r="B26" s="328">
        <v>19</v>
      </c>
      <c r="C26" s="329"/>
      <c r="D26" s="797"/>
      <c r="E26" s="329"/>
      <c r="F26" s="329"/>
      <c r="G26" s="329"/>
      <c r="H26" s="329"/>
    </row>
    <row r="27" spans="2:8" ht="15" customHeight="1">
      <c r="B27" s="328">
        <v>20</v>
      </c>
      <c r="C27" s="329"/>
      <c r="D27" s="797"/>
      <c r="E27" s="329"/>
      <c r="F27" s="329"/>
      <c r="G27" s="329"/>
      <c r="H27" s="329"/>
    </row>
    <row r="28" spans="2:8" ht="15" customHeight="1">
      <c r="B28" s="328">
        <v>21</v>
      </c>
      <c r="C28" s="329"/>
      <c r="D28" s="797"/>
      <c r="E28" s="329"/>
      <c r="F28" s="329"/>
      <c r="G28" s="329"/>
      <c r="H28" s="329"/>
    </row>
    <row r="29" spans="2:8" ht="15" customHeight="1" thickBot="1">
      <c r="B29" s="330" t="s">
        <v>336</v>
      </c>
      <c r="C29" s="331"/>
      <c r="D29" s="798"/>
      <c r="E29" s="331"/>
      <c r="F29" s="331"/>
      <c r="G29" s="331"/>
      <c r="H29" s="331"/>
    </row>
    <row r="30" spans="2:8" ht="15" customHeight="1" thickBot="1">
      <c r="B30" s="1012" t="s">
        <v>201</v>
      </c>
      <c r="C30" s="1013"/>
      <c r="D30" s="799">
        <f>SUM(D8:D29)</f>
        <v>84</v>
      </c>
      <c r="E30" s="332">
        <f>SUM(E8:E29)</f>
        <v>87</v>
      </c>
      <c r="F30" s="332">
        <f>SUM(F8:F29)</f>
        <v>87</v>
      </c>
      <c r="G30" s="332">
        <f>SUM(G8:G29)</f>
        <v>79</v>
      </c>
      <c r="H30" s="332">
        <f>SUM(H8:H29)</f>
        <v>8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4"/>
  <sheetViews>
    <sheetView showGridLines="0" zoomScale="85" zoomScaleNormal="85" zoomScalePageLayoutView="0" workbookViewId="0" topLeftCell="A19">
      <selection activeCell="F26" sqref="F26"/>
    </sheetView>
  </sheetViews>
  <sheetFormatPr defaultColWidth="9.140625" defaultRowHeight="12.75"/>
  <cols>
    <col min="1" max="1" width="3.7109375" style="4" customWidth="1"/>
    <col min="2" max="2" width="8.28125" style="4" customWidth="1"/>
    <col min="3" max="3" width="14.8515625" style="4" customWidth="1"/>
    <col min="4" max="7" width="14.28125" style="4" customWidth="1"/>
    <col min="8" max="8" width="7.00390625" style="4" customWidth="1"/>
    <col min="9" max="9" width="8.00390625" style="4" customWidth="1"/>
    <col min="10" max="10" width="20.140625" style="4" customWidth="1"/>
    <col min="11" max="13" width="14.28125" style="4" customWidth="1"/>
    <col min="14" max="16384" width="9.140625" style="4" customWidth="1"/>
  </cols>
  <sheetData>
    <row r="1" ht="15.75">
      <c r="L1" s="52" t="s">
        <v>349</v>
      </c>
    </row>
    <row r="4" spans="2:13" ht="20.25" customHeight="1">
      <c r="B4" s="1020" t="s">
        <v>0</v>
      </c>
      <c r="C4" s="1020"/>
      <c r="D4" s="1020"/>
      <c r="E4" s="1020"/>
      <c r="F4" s="1020"/>
      <c r="G4" s="1020"/>
      <c r="H4" s="334"/>
      <c r="I4" s="1020" t="s">
        <v>1</v>
      </c>
      <c r="J4" s="1020"/>
      <c r="K4" s="1020"/>
      <c r="L4" s="1020"/>
      <c r="M4" s="334"/>
    </row>
    <row r="5" spans="2:13" ht="11.25" customHeight="1" thickBot="1">
      <c r="B5" s="333"/>
      <c r="C5" s="333"/>
      <c r="D5" s="333"/>
      <c r="E5" s="333"/>
      <c r="F5" s="333"/>
      <c r="G5" s="333"/>
      <c r="H5" s="334"/>
      <c r="I5" s="335"/>
      <c r="J5" s="335"/>
      <c r="K5" s="335"/>
      <c r="L5" s="335"/>
      <c r="M5" s="334"/>
    </row>
    <row r="6" spans="2:13" ht="34.5" customHeight="1" thickBot="1">
      <c r="B6" s="1029" t="s">
        <v>2</v>
      </c>
      <c r="C6" s="1027" t="s">
        <v>59</v>
      </c>
      <c r="D6" s="1031" t="s">
        <v>342</v>
      </c>
      <c r="E6" s="1031"/>
      <c r="F6" s="1018" t="s">
        <v>790</v>
      </c>
      <c r="G6" s="1019"/>
      <c r="H6" s="336"/>
      <c r="I6" s="1029" t="s">
        <v>2</v>
      </c>
      <c r="J6" s="1027" t="s">
        <v>59</v>
      </c>
      <c r="K6" s="1027" t="s">
        <v>397</v>
      </c>
      <c r="L6" s="1034" t="s">
        <v>792</v>
      </c>
      <c r="M6" s="337"/>
    </row>
    <row r="7" spans="2:13" ht="40.5" customHeight="1" thickBot="1">
      <c r="B7" s="1030"/>
      <c r="C7" s="1028"/>
      <c r="D7" s="368" t="s">
        <v>396</v>
      </c>
      <c r="E7" s="369" t="s">
        <v>791</v>
      </c>
      <c r="F7" s="370" t="s">
        <v>396</v>
      </c>
      <c r="G7" s="369" t="s">
        <v>791</v>
      </c>
      <c r="H7" s="336"/>
      <c r="I7" s="1030"/>
      <c r="J7" s="1028"/>
      <c r="K7" s="1028"/>
      <c r="L7" s="1035"/>
      <c r="M7" s="337"/>
    </row>
    <row r="8" spans="2:13" ht="30" customHeight="1">
      <c r="B8" s="338">
        <v>1</v>
      </c>
      <c r="C8" s="339" t="s">
        <v>3</v>
      </c>
      <c r="D8" s="340">
        <v>9</v>
      </c>
      <c r="E8" s="260">
        <v>9</v>
      </c>
      <c r="F8" s="341">
        <v>3</v>
      </c>
      <c r="G8" s="342">
        <v>3</v>
      </c>
      <c r="H8" s="336"/>
      <c r="I8" s="343">
        <v>1</v>
      </c>
      <c r="J8" s="344" t="s">
        <v>4</v>
      </c>
      <c r="K8" s="340">
        <v>10</v>
      </c>
      <c r="L8" s="260">
        <v>9</v>
      </c>
      <c r="M8" s="337"/>
    </row>
    <row r="9" spans="2:13" ht="30" customHeight="1">
      <c r="B9" s="345">
        <v>2</v>
      </c>
      <c r="C9" s="346" t="s">
        <v>6</v>
      </c>
      <c r="D9" s="256">
        <v>11</v>
      </c>
      <c r="E9" s="156">
        <v>11</v>
      </c>
      <c r="F9" s="347"/>
      <c r="G9" s="348"/>
      <c r="H9" s="337"/>
      <c r="I9" s="345">
        <v>2</v>
      </c>
      <c r="J9" s="346" t="s">
        <v>247</v>
      </c>
      <c r="K9" s="256">
        <v>34</v>
      </c>
      <c r="L9" s="156">
        <v>36</v>
      </c>
      <c r="M9" s="337"/>
    </row>
    <row r="10" spans="2:13" ht="30" customHeight="1">
      <c r="B10" s="345">
        <v>3</v>
      </c>
      <c r="C10" s="346" t="s">
        <v>8</v>
      </c>
      <c r="D10" s="256">
        <v>0</v>
      </c>
      <c r="E10" s="156">
        <v>0</v>
      </c>
      <c r="F10" s="349"/>
      <c r="G10" s="156"/>
      <c r="H10" s="337"/>
      <c r="I10" s="345">
        <v>3</v>
      </c>
      <c r="J10" s="346" t="s">
        <v>9</v>
      </c>
      <c r="K10" s="256">
        <v>26</v>
      </c>
      <c r="L10" s="156">
        <v>26</v>
      </c>
      <c r="M10" s="337"/>
    </row>
    <row r="11" spans="2:13" ht="30" customHeight="1">
      <c r="B11" s="345">
        <v>4</v>
      </c>
      <c r="C11" s="346" t="s">
        <v>11</v>
      </c>
      <c r="D11" s="256">
        <v>35</v>
      </c>
      <c r="E11" s="156">
        <v>35</v>
      </c>
      <c r="F11" s="347"/>
      <c r="G11" s="260"/>
      <c r="H11" s="337"/>
      <c r="I11" s="345">
        <v>4</v>
      </c>
      <c r="J11" s="346" t="s">
        <v>12</v>
      </c>
      <c r="K11" s="256">
        <v>17</v>
      </c>
      <c r="L11" s="156">
        <v>17</v>
      </c>
      <c r="M11" s="337"/>
    </row>
    <row r="12" spans="2:13" ht="30" customHeight="1" thickBot="1">
      <c r="B12" s="345">
        <v>5</v>
      </c>
      <c r="C12" s="346" t="s">
        <v>14</v>
      </c>
      <c r="D12" s="256">
        <v>21</v>
      </c>
      <c r="E12" s="156">
        <v>22</v>
      </c>
      <c r="F12" s="350"/>
      <c r="G12" s="351"/>
      <c r="H12" s="337"/>
      <c r="I12" s="352">
        <v>5</v>
      </c>
      <c r="J12" s="353" t="s">
        <v>337</v>
      </c>
      <c r="K12" s="354">
        <v>0</v>
      </c>
      <c r="L12" s="259">
        <v>0</v>
      </c>
      <c r="M12" s="337"/>
    </row>
    <row r="13" spans="2:13" ht="30" customHeight="1">
      <c r="B13" s="345">
        <v>6</v>
      </c>
      <c r="C13" s="346" t="s">
        <v>16</v>
      </c>
      <c r="D13" s="256">
        <v>0</v>
      </c>
      <c r="E13" s="156">
        <v>0</v>
      </c>
      <c r="F13" s="350"/>
      <c r="G13" s="351"/>
      <c r="H13" s="337"/>
      <c r="I13" s="1021" t="s">
        <v>21</v>
      </c>
      <c r="J13" s="1022"/>
      <c r="K13" s="375">
        <f>SUM(K8:K12)</f>
        <v>87</v>
      </c>
      <c r="L13" s="376">
        <f>SUM(L8:L12)</f>
        <v>88</v>
      </c>
      <c r="M13" s="337"/>
    </row>
    <row r="14" spans="2:13" ht="30" customHeight="1" thickBot="1">
      <c r="B14" s="355">
        <v>7</v>
      </c>
      <c r="C14" s="353" t="s">
        <v>18</v>
      </c>
      <c r="D14" s="294">
        <v>11</v>
      </c>
      <c r="E14" s="158">
        <v>11</v>
      </c>
      <c r="F14" s="356"/>
      <c r="G14" s="357"/>
      <c r="H14" s="337"/>
      <c r="I14" s="1023" t="s">
        <v>19</v>
      </c>
      <c r="J14" s="1024"/>
      <c r="K14" s="377">
        <v>49.33</v>
      </c>
      <c r="L14" s="378">
        <v>50.33</v>
      </c>
      <c r="M14" s="337"/>
    </row>
    <row r="15" spans="2:13" ht="30" customHeight="1" thickBot="1">
      <c r="B15" s="1025" t="s">
        <v>21</v>
      </c>
      <c r="C15" s="1026"/>
      <c r="D15" s="371">
        <f>SUM(D8:D14)</f>
        <v>87</v>
      </c>
      <c r="E15" s="372">
        <f>SUM(E8:E14)</f>
        <v>88</v>
      </c>
      <c r="F15" s="373">
        <v>3</v>
      </c>
      <c r="G15" s="374">
        <v>3</v>
      </c>
      <c r="H15" s="286"/>
      <c r="I15" s="358"/>
      <c r="J15" s="30"/>
      <c r="K15" s="286"/>
      <c r="L15" s="286"/>
      <c r="M15" s="337"/>
    </row>
    <row r="16" spans="2:13" ht="21.75" customHeight="1">
      <c r="B16" s="358"/>
      <c r="C16" s="30"/>
      <c r="D16" s="286"/>
      <c r="E16" s="286"/>
      <c r="F16" s="286"/>
      <c r="G16" s="286"/>
      <c r="H16" s="286"/>
      <c r="I16" s="286"/>
      <c r="J16" s="30"/>
      <c r="K16" s="286"/>
      <c r="L16" s="286"/>
      <c r="M16" s="337"/>
    </row>
    <row r="17" spans="3:13" ht="15">
      <c r="C17" s="359"/>
      <c r="D17" s="337"/>
      <c r="E17" s="337"/>
      <c r="F17" s="337"/>
      <c r="G17" s="337"/>
      <c r="H17" s="286"/>
      <c r="I17" s="286"/>
      <c r="J17" s="286"/>
      <c r="K17" s="286"/>
      <c r="L17" s="286"/>
      <c r="M17" s="337"/>
    </row>
    <row r="18" spans="2:13" ht="18.75" customHeight="1">
      <c r="B18" s="1036" t="s">
        <v>193</v>
      </c>
      <c r="C18" s="1036"/>
      <c r="D18" s="1036"/>
      <c r="E18" s="1036"/>
      <c r="F18" s="1036"/>
      <c r="G18" s="1036"/>
      <c r="H18" s="337"/>
      <c r="I18" s="1020" t="s">
        <v>233</v>
      </c>
      <c r="J18" s="1020"/>
      <c r="K18" s="1020"/>
      <c r="L18" s="1020"/>
      <c r="M18" s="337"/>
    </row>
    <row r="19" spans="6:13" ht="18.75" customHeight="1" thickBot="1">
      <c r="F19" s="360"/>
      <c r="G19" s="360"/>
      <c r="M19" s="361"/>
    </row>
    <row r="20" spans="2:13" ht="31.5" customHeight="1" thickBot="1">
      <c r="B20" s="1029" t="s">
        <v>2</v>
      </c>
      <c r="C20" s="1027" t="s">
        <v>59</v>
      </c>
      <c r="D20" s="1031" t="s">
        <v>342</v>
      </c>
      <c r="E20" s="1031"/>
      <c r="F20" s="1018" t="s">
        <v>790</v>
      </c>
      <c r="G20" s="1019"/>
      <c r="I20" s="1029" t="s">
        <v>2</v>
      </c>
      <c r="J20" s="1032" t="s">
        <v>59</v>
      </c>
      <c r="K20" s="1027" t="s">
        <v>397</v>
      </c>
      <c r="L20" s="1034" t="s">
        <v>792</v>
      </c>
      <c r="M20" s="362"/>
    </row>
    <row r="21" spans="2:12" ht="34.5" customHeight="1" thickBot="1">
      <c r="B21" s="1030"/>
      <c r="C21" s="1028"/>
      <c r="D21" s="368" t="s">
        <v>396</v>
      </c>
      <c r="E21" s="369" t="s">
        <v>791</v>
      </c>
      <c r="F21" s="379" t="s">
        <v>396</v>
      </c>
      <c r="G21" s="380" t="s">
        <v>791</v>
      </c>
      <c r="I21" s="1030"/>
      <c r="J21" s="1033"/>
      <c r="K21" s="1028"/>
      <c r="L21" s="1035"/>
    </row>
    <row r="22" spans="2:13" ht="30" customHeight="1">
      <c r="B22" s="363">
        <v>1</v>
      </c>
      <c r="C22" s="344" t="s">
        <v>248</v>
      </c>
      <c r="D22" s="340">
        <v>67</v>
      </c>
      <c r="E22" s="260">
        <v>68</v>
      </c>
      <c r="F22" s="341">
        <v>2</v>
      </c>
      <c r="G22" s="364">
        <v>2</v>
      </c>
      <c r="I22" s="363">
        <v>1</v>
      </c>
      <c r="J22" s="365" t="s">
        <v>5</v>
      </c>
      <c r="K22" s="257">
        <v>15</v>
      </c>
      <c r="L22" s="260">
        <v>14</v>
      </c>
      <c r="M22" s="292"/>
    </row>
    <row r="23" spans="2:13" ht="30" customHeight="1" thickBot="1">
      <c r="B23" s="355">
        <v>2</v>
      </c>
      <c r="C23" s="353" t="s">
        <v>249</v>
      </c>
      <c r="D23" s="294">
        <v>20</v>
      </c>
      <c r="E23" s="158">
        <v>20</v>
      </c>
      <c r="F23" s="366">
        <v>1</v>
      </c>
      <c r="G23" s="367">
        <v>1</v>
      </c>
      <c r="I23" s="345">
        <v>2</v>
      </c>
      <c r="J23" s="346" t="s">
        <v>7</v>
      </c>
      <c r="K23" s="155">
        <v>19</v>
      </c>
      <c r="L23" s="156">
        <v>21</v>
      </c>
      <c r="M23" s="292"/>
    </row>
    <row r="24" spans="2:13" ht="30" customHeight="1" thickBot="1">
      <c r="B24" s="1025" t="s">
        <v>21</v>
      </c>
      <c r="C24" s="1026"/>
      <c r="D24" s="371">
        <f>SUM(D22:D23)</f>
        <v>87</v>
      </c>
      <c r="E24" s="372">
        <f>SUM(E22:E23)</f>
        <v>88</v>
      </c>
      <c r="F24" s="373">
        <v>3</v>
      </c>
      <c r="G24" s="374">
        <v>3</v>
      </c>
      <c r="I24" s="345">
        <v>3</v>
      </c>
      <c r="J24" s="346" t="s">
        <v>10</v>
      </c>
      <c r="K24" s="155">
        <v>8</v>
      </c>
      <c r="L24" s="156">
        <v>8</v>
      </c>
      <c r="M24" s="292"/>
    </row>
    <row r="25" spans="2:13" ht="30" customHeight="1">
      <c r="B25" s="358"/>
      <c r="I25" s="345">
        <v>4</v>
      </c>
      <c r="J25" s="346" t="s">
        <v>13</v>
      </c>
      <c r="K25" s="155">
        <v>15</v>
      </c>
      <c r="L25" s="156">
        <v>15</v>
      </c>
      <c r="M25" s="292"/>
    </row>
    <row r="26" spans="9:15" ht="30" customHeight="1">
      <c r="I26" s="345">
        <v>5</v>
      </c>
      <c r="J26" s="346" t="s">
        <v>15</v>
      </c>
      <c r="K26" s="155">
        <v>10</v>
      </c>
      <c r="L26" s="156">
        <v>10</v>
      </c>
      <c r="M26" s="292"/>
      <c r="O26" s="292"/>
    </row>
    <row r="27" spans="9:13" ht="30" customHeight="1">
      <c r="I27" s="345">
        <v>6</v>
      </c>
      <c r="J27" s="346" t="s">
        <v>17</v>
      </c>
      <c r="K27" s="155">
        <v>9</v>
      </c>
      <c r="L27" s="156">
        <v>9</v>
      </c>
      <c r="M27" s="292"/>
    </row>
    <row r="28" spans="9:13" ht="30" customHeight="1">
      <c r="I28" s="345">
        <v>7</v>
      </c>
      <c r="J28" s="346" t="s">
        <v>20</v>
      </c>
      <c r="K28" s="155">
        <v>8</v>
      </c>
      <c r="L28" s="156">
        <v>8</v>
      </c>
      <c r="M28" s="292"/>
    </row>
    <row r="29" spans="9:13" ht="30" customHeight="1" thickBot="1">
      <c r="I29" s="355">
        <v>8</v>
      </c>
      <c r="J29" s="353" t="s">
        <v>22</v>
      </c>
      <c r="K29" s="157">
        <v>3</v>
      </c>
      <c r="L29" s="158">
        <v>3</v>
      </c>
      <c r="M29" s="292"/>
    </row>
    <row r="30" spans="9:13" ht="30" customHeight="1" thickBot="1">
      <c r="I30" s="381"/>
      <c r="J30" s="382" t="s">
        <v>21</v>
      </c>
      <c r="K30" s="383">
        <f>SUM(K22:K29)</f>
        <v>87</v>
      </c>
      <c r="L30" s="372">
        <f>SUM(L22:L29)</f>
        <v>88</v>
      </c>
      <c r="M30" s="292"/>
    </row>
    <row r="31" spans="9:13" ht="30" customHeight="1">
      <c r="I31" s="358"/>
      <c r="M31" s="292"/>
    </row>
    <row r="32" ht="26.25" customHeight="1">
      <c r="I32" s="358"/>
    </row>
    <row r="33" ht="16.5" customHeight="1"/>
    <row r="34" ht="15">
      <c r="I34" s="358"/>
    </row>
  </sheetData>
  <sheetProtection/>
  <mergeCells count="24">
    <mergeCell ref="B20:B21"/>
    <mergeCell ref="C20:C21"/>
    <mergeCell ref="D20:E20"/>
    <mergeCell ref="F20:G20"/>
    <mergeCell ref="B18:G18"/>
    <mergeCell ref="B24:C24"/>
    <mergeCell ref="I20:I21"/>
    <mergeCell ref="J20:J21"/>
    <mergeCell ref="K20:K21"/>
    <mergeCell ref="L20:L21"/>
    <mergeCell ref="I6:I7"/>
    <mergeCell ref="J6:J7"/>
    <mergeCell ref="K6:K7"/>
    <mergeCell ref="L6:L7"/>
    <mergeCell ref="F6:G6"/>
    <mergeCell ref="I4:L4"/>
    <mergeCell ref="I13:J13"/>
    <mergeCell ref="I14:J14"/>
    <mergeCell ref="B15:C15"/>
    <mergeCell ref="I18:L18"/>
    <mergeCell ref="C6:C7"/>
    <mergeCell ref="B6:B7"/>
    <mergeCell ref="D6:E6"/>
    <mergeCell ref="B4:G4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1"/>
  <sheetViews>
    <sheetView showGridLines="0" zoomScale="75" zoomScaleNormal="75" zoomScaleSheetLayoutView="70" workbookViewId="0" topLeftCell="A13">
      <selection activeCell="G23" sqref="G23"/>
    </sheetView>
  </sheetViews>
  <sheetFormatPr defaultColWidth="9.140625" defaultRowHeight="12.75"/>
  <cols>
    <col min="1" max="1" width="3.00390625" style="384" customWidth="1"/>
    <col min="2" max="2" width="9.140625" style="384" customWidth="1"/>
    <col min="3" max="3" width="61.140625" style="384" customWidth="1"/>
    <col min="4" max="4" width="25.7109375" style="384" customWidth="1"/>
    <col min="5" max="5" width="2.28125" style="384" customWidth="1"/>
    <col min="6" max="6" width="9.140625" style="384" customWidth="1"/>
    <col min="7" max="7" width="69.00390625" style="384" customWidth="1"/>
    <col min="8" max="8" width="25.7109375" style="384" customWidth="1"/>
    <col min="9" max="16384" width="9.140625" style="384" customWidth="1"/>
  </cols>
  <sheetData>
    <row r="1" ht="15.75">
      <c r="H1" s="52" t="s">
        <v>793</v>
      </c>
    </row>
    <row r="2" ht="14.25">
      <c r="H2" s="385"/>
    </row>
    <row r="4" spans="2:8" ht="18">
      <c r="B4" s="1037" t="s">
        <v>58</v>
      </c>
      <c r="C4" s="1037"/>
      <c r="D4" s="1037"/>
      <c r="E4" s="1037"/>
      <c r="F4" s="1037"/>
      <c r="G4" s="1037"/>
      <c r="H4" s="1037"/>
    </row>
    <row r="5" spans="2:5" ht="15.75" thickBot="1">
      <c r="B5" s="386"/>
      <c r="C5" s="386"/>
      <c r="D5" s="386"/>
      <c r="E5" s="386"/>
    </row>
    <row r="6" spans="2:8" ht="21" customHeight="1">
      <c r="B6" s="997" t="s">
        <v>44</v>
      </c>
      <c r="C6" s="1038" t="s">
        <v>57</v>
      </c>
      <c r="D6" s="1008" t="s">
        <v>46</v>
      </c>
      <c r="E6" s="1042"/>
      <c r="F6" s="997" t="s">
        <v>44</v>
      </c>
      <c r="G6" s="1038" t="s">
        <v>57</v>
      </c>
      <c r="H6" s="1008" t="s">
        <v>46</v>
      </c>
    </row>
    <row r="7" spans="2:15" ht="25.5" customHeight="1" thickBot="1">
      <c r="B7" s="998"/>
      <c r="C7" s="1039"/>
      <c r="D7" s="1009"/>
      <c r="E7" s="1043"/>
      <c r="F7" s="998"/>
      <c r="G7" s="1039"/>
      <c r="H7" s="1009"/>
      <c r="I7" s="1045"/>
      <c r="J7" s="1044"/>
      <c r="K7" s="1045"/>
      <c r="L7" s="1044"/>
      <c r="M7" s="1045"/>
      <c r="N7" s="1045"/>
      <c r="O7" s="1045"/>
    </row>
    <row r="8" spans="2:15" ht="30" customHeight="1" thickBot="1">
      <c r="B8" s="427"/>
      <c r="C8" s="428" t="s">
        <v>398</v>
      </c>
      <c r="D8" s="429">
        <v>87</v>
      </c>
      <c r="E8" s="387"/>
      <c r="F8" s="425"/>
      <c r="G8" s="423" t="s">
        <v>795</v>
      </c>
      <c r="H8" s="424">
        <v>88</v>
      </c>
      <c r="I8" s="1045"/>
      <c r="J8" s="1044"/>
      <c r="K8" s="1045"/>
      <c r="L8" s="1044"/>
      <c r="M8" s="1045"/>
      <c r="N8" s="1045"/>
      <c r="O8" s="1045"/>
    </row>
    <row r="9" spans="2:15" s="394" customFormat="1" ht="30" customHeight="1">
      <c r="B9" s="388"/>
      <c r="C9" s="389" t="s">
        <v>863</v>
      </c>
      <c r="D9" s="390">
        <v>1</v>
      </c>
      <c r="E9" s="391"/>
      <c r="F9" s="392"/>
      <c r="G9" s="389" t="s">
        <v>865</v>
      </c>
      <c r="H9" s="393"/>
      <c r="I9" s="1044"/>
      <c r="J9" s="1044"/>
      <c r="K9" s="1045"/>
      <c r="L9" s="1044"/>
      <c r="M9" s="1045"/>
      <c r="N9" s="1045"/>
      <c r="O9" s="1045"/>
    </row>
    <row r="10" spans="2:15" ht="30" customHeight="1">
      <c r="B10" s="395" t="s">
        <v>62</v>
      </c>
      <c r="C10" s="764" t="s">
        <v>898</v>
      </c>
      <c r="D10" s="397">
        <v>1</v>
      </c>
      <c r="E10" s="398"/>
      <c r="F10" s="399" t="s">
        <v>62</v>
      </c>
      <c r="G10" s="396" t="s">
        <v>41</v>
      </c>
      <c r="H10" s="400"/>
      <c r="I10" s="401"/>
      <c r="J10" s="401"/>
      <c r="K10" s="401"/>
      <c r="L10" s="401"/>
      <c r="M10" s="401"/>
      <c r="N10" s="401"/>
      <c r="O10" s="401"/>
    </row>
    <row r="11" spans="2:15" ht="30" customHeight="1">
      <c r="B11" s="395" t="s">
        <v>65</v>
      </c>
      <c r="C11" s="402"/>
      <c r="D11" s="397"/>
      <c r="E11" s="398"/>
      <c r="F11" s="399" t="s">
        <v>65</v>
      </c>
      <c r="G11" s="402"/>
      <c r="H11" s="400"/>
      <c r="I11" s="401"/>
      <c r="J11" s="401"/>
      <c r="K11" s="401"/>
      <c r="L11" s="401"/>
      <c r="M11" s="401"/>
      <c r="N11" s="401"/>
      <c r="O11" s="401"/>
    </row>
    <row r="12" spans="2:15" ht="30" customHeight="1">
      <c r="B12" s="395" t="s">
        <v>66</v>
      </c>
      <c r="C12" s="402"/>
      <c r="D12" s="397"/>
      <c r="E12" s="398"/>
      <c r="F12" s="399" t="s">
        <v>66</v>
      </c>
      <c r="G12" s="402"/>
      <c r="H12" s="400"/>
      <c r="I12" s="401"/>
      <c r="J12" s="401"/>
      <c r="K12" s="401"/>
      <c r="L12" s="401"/>
      <c r="M12" s="401"/>
      <c r="N12" s="401"/>
      <c r="O12" s="401"/>
    </row>
    <row r="13" spans="2:15" ht="30" customHeight="1">
      <c r="B13" s="395" t="s">
        <v>70</v>
      </c>
      <c r="C13" s="402"/>
      <c r="D13" s="397"/>
      <c r="E13" s="398"/>
      <c r="F13" s="399" t="s">
        <v>70</v>
      </c>
      <c r="G13" s="402"/>
      <c r="H13" s="400"/>
      <c r="I13" s="401"/>
      <c r="J13" s="401"/>
      <c r="K13" s="401"/>
      <c r="L13" s="401"/>
      <c r="M13" s="401"/>
      <c r="N13" s="401"/>
      <c r="O13" s="401"/>
    </row>
    <row r="14" spans="2:15" s="408" customFormat="1" ht="30" customHeight="1">
      <c r="B14" s="403"/>
      <c r="C14" s="404" t="s">
        <v>864</v>
      </c>
      <c r="D14" s="397">
        <v>2</v>
      </c>
      <c r="E14" s="405"/>
      <c r="F14" s="406"/>
      <c r="G14" s="404" t="s">
        <v>866</v>
      </c>
      <c r="H14" s="400"/>
      <c r="I14" s="407"/>
      <c r="J14" s="407"/>
      <c r="K14" s="407"/>
      <c r="L14" s="407"/>
      <c r="M14" s="407"/>
      <c r="N14" s="407"/>
      <c r="O14" s="407"/>
    </row>
    <row r="15" spans="2:15" ht="30" customHeight="1">
      <c r="B15" s="395" t="s">
        <v>62</v>
      </c>
      <c r="C15" s="764" t="s">
        <v>899</v>
      </c>
      <c r="D15" s="397">
        <v>2</v>
      </c>
      <c r="E15" s="398"/>
      <c r="F15" s="399" t="s">
        <v>62</v>
      </c>
      <c r="G15" s="396" t="s">
        <v>41</v>
      </c>
      <c r="H15" s="400"/>
      <c r="I15" s="401"/>
      <c r="J15" s="401"/>
      <c r="K15" s="401"/>
      <c r="L15" s="401"/>
      <c r="M15" s="401"/>
      <c r="N15" s="401"/>
      <c r="O15" s="401"/>
    </row>
    <row r="16" spans="2:15" ht="30" customHeight="1" thickBot="1">
      <c r="B16" s="409" t="s">
        <v>65</v>
      </c>
      <c r="C16" s="410"/>
      <c r="D16" s="411"/>
      <c r="E16" s="398"/>
      <c r="F16" s="412" t="s">
        <v>65</v>
      </c>
      <c r="G16" s="410"/>
      <c r="H16" s="413"/>
      <c r="I16" s="401"/>
      <c r="J16" s="401"/>
      <c r="K16" s="401"/>
      <c r="L16" s="401"/>
      <c r="M16" s="401"/>
      <c r="N16" s="401"/>
      <c r="O16" s="401"/>
    </row>
    <row r="17" spans="2:15" ht="30" customHeight="1" thickBot="1">
      <c r="B17" s="422"/>
      <c r="C17" s="423" t="s">
        <v>794</v>
      </c>
      <c r="D17" s="424">
        <v>88</v>
      </c>
      <c r="E17" s="1040"/>
      <c r="F17" s="426"/>
      <c r="G17" s="423" t="s">
        <v>796</v>
      </c>
      <c r="H17" s="424">
        <v>88</v>
      </c>
      <c r="I17" s="401"/>
      <c r="J17" s="401"/>
      <c r="K17" s="401"/>
      <c r="L17" s="401"/>
      <c r="M17" s="401"/>
      <c r="N17" s="401"/>
      <c r="O17" s="401"/>
    </row>
    <row r="18" spans="2:15" ht="15.75" thickBot="1">
      <c r="B18" s="414"/>
      <c r="C18" s="415"/>
      <c r="D18" s="416"/>
      <c r="E18" s="1041"/>
      <c r="F18" s="416"/>
      <c r="G18" s="416"/>
      <c r="H18" s="417"/>
      <c r="I18" s="401"/>
      <c r="J18" s="401"/>
      <c r="K18" s="401"/>
      <c r="L18" s="401"/>
      <c r="M18" s="401"/>
      <c r="N18" s="401"/>
      <c r="O18" s="401"/>
    </row>
    <row r="19" spans="2:15" ht="14.25">
      <c r="B19" s="997" t="s">
        <v>44</v>
      </c>
      <c r="C19" s="1038" t="s">
        <v>57</v>
      </c>
      <c r="D19" s="1008" t="s">
        <v>46</v>
      </c>
      <c r="E19" s="1040"/>
      <c r="F19" s="997" t="s">
        <v>44</v>
      </c>
      <c r="G19" s="1038" t="s">
        <v>57</v>
      </c>
      <c r="H19" s="1008" t="s">
        <v>46</v>
      </c>
      <c r="I19" s="401"/>
      <c r="J19" s="401"/>
      <c r="K19" s="401"/>
      <c r="L19" s="401"/>
      <c r="M19" s="401"/>
      <c r="N19" s="401"/>
      <c r="O19" s="401"/>
    </row>
    <row r="20" spans="2:15" ht="15" thickBot="1">
      <c r="B20" s="998"/>
      <c r="C20" s="1039"/>
      <c r="D20" s="1009"/>
      <c r="E20" s="1040"/>
      <c r="F20" s="998"/>
      <c r="G20" s="1039"/>
      <c r="H20" s="1009"/>
      <c r="I20" s="401"/>
      <c r="J20" s="401"/>
      <c r="K20" s="401"/>
      <c r="L20" s="401"/>
      <c r="M20" s="401"/>
      <c r="N20" s="401"/>
      <c r="O20" s="401"/>
    </row>
    <row r="21" spans="2:8" ht="30" customHeight="1" thickBot="1">
      <c r="B21" s="425"/>
      <c r="C21" s="423" t="s">
        <v>794</v>
      </c>
      <c r="D21" s="424">
        <v>88</v>
      </c>
      <c r="E21" s="387"/>
      <c r="F21" s="425"/>
      <c r="G21" s="423" t="s">
        <v>796</v>
      </c>
      <c r="H21" s="424">
        <v>88</v>
      </c>
    </row>
    <row r="22" spans="2:8" ht="30" customHeight="1">
      <c r="B22" s="388"/>
      <c r="C22" s="389" t="s">
        <v>867</v>
      </c>
      <c r="D22" s="390"/>
      <c r="E22" s="398"/>
      <c r="F22" s="392"/>
      <c r="G22" s="389" t="s">
        <v>869</v>
      </c>
      <c r="H22" s="393"/>
    </row>
    <row r="23" spans="2:8" ht="30" customHeight="1">
      <c r="B23" s="395" t="s">
        <v>62</v>
      </c>
      <c r="C23" s="396" t="s">
        <v>41</v>
      </c>
      <c r="D23" s="397"/>
      <c r="E23" s="398"/>
      <c r="F23" s="399" t="s">
        <v>62</v>
      </c>
      <c r="G23" s="396" t="s">
        <v>41</v>
      </c>
      <c r="H23" s="400"/>
    </row>
    <row r="24" spans="2:8" ht="30" customHeight="1">
      <c r="B24" s="395" t="s">
        <v>65</v>
      </c>
      <c r="C24" s="402"/>
      <c r="D24" s="397"/>
      <c r="E24" s="398"/>
      <c r="F24" s="399" t="s">
        <v>65</v>
      </c>
      <c r="G24" s="402"/>
      <c r="H24" s="400"/>
    </row>
    <row r="25" spans="2:8" ht="30" customHeight="1">
      <c r="B25" s="395" t="s">
        <v>66</v>
      </c>
      <c r="C25" s="402"/>
      <c r="D25" s="397"/>
      <c r="E25" s="398"/>
      <c r="F25" s="399" t="s">
        <v>66</v>
      </c>
      <c r="G25" s="402"/>
      <c r="H25" s="400"/>
    </row>
    <row r="26" spans="2:8" ht="30" customHeight="1">
      <c r="B26" s="395" t="s">
        <v>70</v>
      </c>
      <c r="C26" s="402"/>
      <c r="D26" s="397"/>
      <c r="E26" s="398"/>
      <c r="F26" s="399" t="s">
        <v>70</v>
      </c>
      <c r="G26" s="402"/>
      <c r="H26" s="400"/>
    </row>
    <row r="27" spans="2:8" ht="30" customHeight="1">
      <c r="B27" s="403"/>
      <c r="C27" s="404" t="s">
        <v>868</v>
      </c>
      <c r="D27" s="418"/>
      <c r="E27" s="405"/>
      <c r="F27" s="406"/>
      <c r="G27" s="404" t="s">
        <v>870</v>
      </c>
      <c r="H27" s="419"/>
    </row>
    <row r="28" spans="2:8" ht="30" customHeight="1">
      <c r="B28" s="395" t="s">
        <v>62</v>
      </c>
      <c r="C28" s="396" t="s">
        <v>41</v>
      </c>
      <c r="D28" s="397"/>
      <c r="E28" s="398"/>
      <c r="F28" s="399" t="s">
        <v>62</v>
      </c>
      <c r="G28" s="396" t="s">
        <v>41</v>
      </c>
      <c r="H28" s="400"/>
    </row>
    <row r="29" spans="2:8" ht="30" customHeight="1" thickBot="1">
      <c r="B29" s="409" t="s">
        <v>65</v>
      </c>
      <c r="C29" s="410"/>
      <c r="D29" s="411"/>
      <c r="E29" s="398"/>
      <c r="F29" s="412" t="s">
        <v>65</v>
      </c>
      <c r="G29" s="410"/>
      <c r="H29" s="413"/>
    </row>
    <row r="30" spans="2:8" ht="30" customHeight="1" thickBot="1">
      <c r="B30" s="427"/>
      <c r="C30" s="428" t="s">
        <v>795</v>
      </c>
      <c r="D30" s="430">
        <v>88</v>
      </c>
      <c r="E30" s="420"/>
      <c r="F30" s="431"/>
      <c r="G30" s="428" t="s">
        <v>797</v>
      </c>
      <c r="H30" s="429">
        <v>88</v>
      </c>
    </row>
    <row r="31" spans="2:3" ht="14.25">
      <c r="B31" s="421"/>
      <c r="C31" s="421"/>
    </row>
  </sheetData>
  <sheetProtection/>
  <mergeCells count="22">
    <mergeCell ref="G19:G20"/>
    <mergeCell ref="H19:H20"/>
    <mergeCell ref="K7:K9"/>
    <mergeCell ref="L7:L9"/>
    <mergeCell ref="N7:N9"/>
    <mergeCell ref="O7:O9"/>
    <mergeCell ref="F6:F7"/>
    <mergeCell ref="G6:G7"/>
    <mergeCell ref="H6:H7"/>
    <mergeCell ref="J7:J9"/>
    <mergeCell ref="M7:M9"/>
    <mergeCell ref="I7:I9"/>
    <mergeCell ref="B4:H4"/>
    <mergeCell ref="B19:B20"/>
    <mergeCell ref="C19:C20"/>
    <mergeCell ref="D19:D20"/>
    <mergeCell ref="F19:F20"/>
    <mergeCell ref="B6:B7"/>
    <mergeCell ref="C6:C7"/>
    <mergeCell ref="D6:D7"/>
    <mergeCell ref="E17:E20"/>
    <mergeCell ref="E6:E7"/>
  </mergeCells>
  <printOptions horizontalCentered="1"/>
  <pageMargins left="0.35433070866141736" right="0.5118110236220472" top="0.7480314960629921" bottom="0.7480314960629921" header="0.31496062992125984" footer="0.31496062992125984"/>
  <pageSetup horizontalDpi="600" verticalDpi="600" orientation="landscape" scale="65" r:id="rId2"/>
  <ignoredErrors>
    <ignoredError sqref="B10:B16 F23:F29 B23:B29 F10:F16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70"/>
  <sheetViews>
    <sheetView showGridLines="0" zoomScale="115" zoomScaleNormal="115" zoomScalePageLayoutView="0" workbookViewId="0" topLeftCell="A49">
      <selection activeCell="J48" sqref="J48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7" t="s">
        <v>348</v>
      </c>
    </row>
    <row r="4" spans="2:14" ht="15.75">
      <c r="B4" s="1046" t="s">
        <v>798</v>
      </c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</row>
    <row r="5" spans="2:14" ht="13.5" thickBot="1"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6" t="s">
        <v>43</v>
      </c>
    </row>
    <row r="6" spans="2:14" ht="15" customHeight="1">
      <c r="B6" s="1068" t="s">
        <v>799</v>
      </c>
      <c r="C6" s="1071" t="s">
        <v>21</v>
      </c>
      <c r="D6" s="1072"/>
      <c r="E6" s="1073"/>
      <c r="F6" s="1047" t="s">
        <v>339</v>
      </c>
      <c r="G6" s="1048"/>
      <c r="H6" s="1049"/>
      <c r="I6" s="1050" t="s">
        <v>88</v>
      </c>
      <c r="J6" s="1051"/>
      <c r="K6" s="1052"/>
      <c r="L6" s="1047" t="s">
        <v>89</v>
      </c>
      <c r="M6" s="1048"/>
      <c r="N6" s="1049"/>
    </row>
    <row r="7" spans="2:14" ht="12.75" customHeight="1">
      <c r="B7" s="1069"/>
      <c r="C7" s="1055" t="s">
        <v>46</v>
      </c>
      <c r="D7" s="881" t="s">
        <v>190</v>
      </c>
      <c r="E7" s="885" t="s">
        <v>246</v>
      </c>
      <c r="F7" s="1055" t="s">
        <v>46</v>
      </c>
      <c r="G7" s="881" t="s">
        <v>190</v>
      </c>
      <c r="H7" s="885" t="s">
        <v>246</v>
      </c>
      <c r="I7" s="1055" t="s">
        <v>46</v>
      </c>
      <c r="J7" s="881" t="s">
        <v>190</v>
      </c>
      <c r="K7" s="885" t="s">
        <v>246</v>
      </c>
      <c r="L7" s="1055" t="s">
        <v>46</v>
      </c>
      <c r="M7" s="881" t="s">
        <v>190</v>
      </c>
      <c r="N7" s="885" t="s">
        <v>246</v>
      </c>
    </row>
    <row r="8" spans="2:14" ht="21.75" customHeight="1" thickBot="1">
      <c r="B8" s="1070"/>
      <c r="C8" s="1056"/>
      <c r="D8" s="1057"/>
      <c r="E8" s="1054"/>
      <c r="F8" s="1056"/>
      <c r="G8" s="1057"/>
      <c r="H8" s="1054"/>
      <c r="I8" s="1056"/>
      <c r="J8" s="1057"/>
      <c r="K8" s="1054"/>
      <c r="L8" s="1056"/>
      <c r="M8" s="1057"/>
      <c r="N8" s="1054"/>
    </row>
    <row r="9" spans="2:15" ht="14.25">
      <c r="B9" s="433" t="s">
        <v>90</v>
      </c>
      <c r="C9" s="434">
        <v>81</v>
      </c>
      <c r="D9" s="435">
        <v>6109391.39</v>
      </c>
      <c r="E9" s="436">
        <v>75424</v>
      </c>
      <c r="F9" s="437">
        <v>79</v>
      </c>
      <c r="G9" s="180">
        <v>5931265</v>
      </c>
      <c r="H9" s="438">
        <v>75079</v>
      </c>
      <c r="I9" s="437">
        <v>1</v>
      </c>
      <c r="J9" s="180">
        <v>45323.86</v>
      </c>
      <c r="K9" s="438">
        <v>45324</v>
      </c>
      <c r="L9" s="439">
        <v>1</v>
      </c>
      <c r="M9" s="435">
        <v>132802</v>
      </c>
      <c r="N9" s="435">
        <v>132802</v>
      </c>
      <c r="O9" s="16"/>
    </row>
    <row r="10" spans="2:15" ht="14.25">
      <c r="B10" s="440" t="s">
        <v>91</v>
      </c>
      <c r="C10" s="441">
        <v>80</v>
      </c>
      <c r="D10" s="442">
        <v>6138575.83</v>
      </c>
      <c r="E10" s="443">
        <v>76732</v>
      </c>
      <c r="F10" s="444">
        <v>78</v>
      </c>
      <c r="G10" s="445">
        <v>5946271</v>
      </c>
      <c r="H10" s="446">
        <v>76234</v>
      </c>
      <c r="I10" s="444">
        <v>1</v>
      </c>
      <c r="J10" s="445">
        <v>65230</v>
      </c>
      <c r="K10" s="446">
        <v>65230</v>
      </c>
      <c r="L10" s="439">
        <v>1</v>
      </c>
      <c r="M10" s="442">
        <v>127075</v>
      </c>
      <c r="N10" s="442">
        <v>127075</v>
      </c>
      <c r="O10" s="16"/>
    </row>
    <row r="11" spans="2:15" ht="14.25">
      <c r="B11" s="440" t="s">
        <v>92</v>
      </c>
      <c r="C11" s="441">
        <v>80</v>
      </c>
      <c r="D11" s="442">
        <v>6815115</v>
      </c>
      <c r="E11" s="443">
        <v>85188</v>
      </c>
      <c r="F11" s="444">
        <v>78</v>
      </c>
      <c r="G11" s="445">
        <v>6593349</v>
      </c>
      <c r="H11" s="446">
        <v>84530</v>
      </c>
      <c r="I11" s="444">
        <v>1</v>
      </c>
      <c r="J11" s="445">
        <v>73842</v>
      </c>
      <c r="K11" s="446">
        <v>73842</v>
      </c>
      <c r="L11" s="439">
        <v>1</v>
      </c>
      <c r="M11" s="442">
        <v>147924</v>
      </c>
      <c r="N11" s="442">
        <v>147924</v>
      </c>
      <c r="O11" s="16"/>
    </row>
    <row r="12" spans="2:15" ht="14.25">
      <c r="B12" s="440" t="s">
        <v>93</v>
      </c>
      <c r="C12" s="441">
        <v>83</v>
      </c>
      <c r="D12" s="442">
        <v>6862619.78</v>
      </c>
      <c r="E12" s="443">
        <v>82682</v>
      </c>
      <c r="F12" s="444">
        <v>79</v>
      </c>
      <c r="G12" s="445">
        <v>6525119</v>
      </c>
      <c r="H12" s="446">
        <v>82596</v>
      </c>
      <c r="I12" s="444">
        <v>3</v>
      </c>
      <c r="J12" s="445">
        <v>195383</v>
      </c>
      <c r="K12" s="446">
        <v>65127</v>
      </c>
      <c r="L12" s="439">
        <v>1</v>
      </c>
      <c r="M12" s="442">
        <v>142118</v>
      </c>
      <c r="N12" s="442">
        <v>142118</v>
      </c>
      <c r="O12" s="16"/>
    </row>
    <row r="13" spans="2:15" ht="14.25">
      <c r="B13" s="440" t="s">
        <v>94</v>
      </c>
      <c r="C13" s="441">
        <v>84</v>
      </c>
      <c r="D13" s="442">
        <v>6815565.95</v>
      </c>
      <c r="E13" s="443">
        <v>81137</v>
      </c>
      <c r="F13" s="444">
        <v>80</v>
      </c>
      <c r="G13" s="445">
        <v>6450190</v>
      </c>
      <c r="H13" s="446">
        <v>80627</v>
      </c>
      <c r="I13" s="444">
        <v>3</v>
      </c>
      <c r="J13" s="445">
        <v>229303</v>
      </c>
      <c r="K13" s="446">
        <v>76434</v>
      </c>
      <c r="L13" s="439">
        <v>1</v>
      </c>
      <c r="M13" s="442">
        <v>136073</v>
      </c>
      <c r="N13" s="442">
        <v>136073</v>
      </c>
      <c r="O13" s="16"/>
    </row>
    <row r="14" spans="2:15" ht="14.25">
      <c r="B14" s="440" t="s">
        <v>95</v>
      </c>
      <c r="C14" s="441">
        <v>86</v>
      </c>
      <c r="D14" s="442">
        <v>7123618.75</v>
      </c>
      <c r="E14" s="443">
        <v>82832</v>
      </c>
      <c r="F14" s="444">
        <v>80</v>
      </c>
      <c r="G14" s="445">
        <v>6600220</v>
      </c>
      <c r="H14" s="446">
        <v>82502</v>
      </c>
      <c r="I14" s="444">
        <v>5</v>
      </c>
      <c r="J14" s="445">
        <v>381417</v>
      </c>
      <c r="K14" s="446">
        <v>76283</v>
      </c>
      <c r="L14" s="439">
        <v>1</v>
      </c>
      <c r="M14" s="442">
        <v>141982</v>
      </c>
      <c r="N14" s="442">
        <v>141982</v>
      </c>
      <c r="O14" s="16"/>
    </row>
    <row r="15" spans="2:15" ht="14.25">
      <c r="B15" s="440" t="s">
        <v>96</v>
      </c>
      <c r="C15" s="441">
        <v>86</v>
      </c>
      <c r="D15" s="442">
        <v>7190620</v>
      </c>
      <c r="E15" s="443">
        <v>83611</v>
      </c>
      <c r="F15" s="444">
        <v>80</v>
      </c>
      <c r="G15" s="445">
        <v>6663963</v>
      </c>
      <c r="H15" s="446">
        <v>83299</v>
      </c>
      <c r="I15" s="444">
        <v>5</v>
      </c>
      <c r="J15" s="445">
        <v>384674</v>
      </c>
      <c r="K15" s="446">
        <v>76934</v>
      </c>
      <c r="L15" s="439">
        <v>1</v>
      </c>
      <c r="M15" s="442">
        <v>141983</v>
      </c>
      <c r="N15" s="442">
        <v>141983</v>
      </c>
      <c r="O15" s="16"/>
    </row>
    <row r="16" spans="2:15" ht="14.25">
      <c r="B16" s="440" t="s">
        <v>97</v>
      </c>
      <c r="C16" s="441">
        <v>86</v>
      </c>
      <c r="D16" s="442">
        <v>7108440</v>
      </c>
      <c r="E16" s="443">
        <v>82656</v>
      </c>
      <c r="F16" s="444">
        <v>80</v>
      </c>
      <c r="G16" s="445">
        <v>6579286</v>
      </c>
      <c r="H16" s="446">
        <v>82241</v>
      </c>
      <c r="I16" s="444">
        <v>5</v>
      </c>
      <c r="J16" s="445">
        <v>385516</v>
      </c>
      <c r="K16" s="446">
        <v>77103</v>
      </c>
      <c r="L16" s="439">
        <v>1</v>
      </c>
      <c r="M16" s="442">
        <v>143638</v>
      </c>
      <c r="N16" s="442">
        <v>143638</v>
      </c>
      <c r="O16" s="16"/>
    </row>
    <row r="17" spans="2:15" ht="14.25">
      <c r="B17" s="440" t="s">
        <v>98</v>
      </c>
      <c r="C17" s="441">
        <v>88</v>
      </c>
      <c r="D17" s="442">
        <v>7614389.96</v>
      </c>
      <c r="E17" s="443">
        <v>86527</v>
      </c>
      <c r="F17" s="444">
        <v>80</v>
      </c>
      <c r="G17" s="445">
        <v>6959151</v>
      </c>
      <c r="H17" s="446">
        <v>86989</v>
      </c>
      <c r="I17" s="444">
        <v>7</v>
      </c>
      <c r="J17" s="445">
        <v>502965</v>
      </c>
      <c r="K17" s="446">
        <v>71852</v>
      </c>
      <c r="L17" s="439">
        <v>1</v>
      </c>
      <c r="M17" s="442">
        <v>152274</v>
      </c>
      <c r="N17" s="442">
        <v>152274</v>
      </c>
      <c r="O17" s="16"/>
    </row>
    <row r="18" spans="2:15" ht="14.25">
      <c r="B18" s="440" t="s">
        <v>99</v>
      </c>
      <c r="C18" s="441">
        <v>88</v>
      </c>
      <c r="D18" s="442">
        <v>7626503</v>
      </c>
      <c r="E18" s="443">
        <v>86664</v>
      </c>
      <c r="F18" s="444">
        <v>80</v>
      </c>
      <c r="G18" s="445">
        <v>6881515</v>
      </c>
      <c r="H18" s="446">
        <v>86018</v>
      </c>
      <c r="I18" s="444">
        <v>7</v>
      </c>
      <c r="J18" s="445">
        <v>592033</v>
      </c>
      <c r="K18" s="446">
        <v>84576</v>
      </c>
      <c r="L18" s="439">
        <v>1</v>
      </c>
      <c r="M18" s="442">
        <v>152955</v>
      </c>
      <c r="N18" s="442">
        <v>152955</v>
      </c>
      <c r="O18" s="16"/>
    </row>
    <row r="19" spans="2:15" ht="14.25">
      <c r="B19" s="440" t="s">
        <v>100</v>
      </c>
      <c r="C19" s="441">
        <v>88</v>
      </c>
      <c r="D19" s="442">
        <v>7744305</v>
      </c>
      <c r="E19" s="443">
        <v>88003</v>
      </c>
      <c r="F19" s="444">
        <v>80</v>
      </c>
      <c r="G19" s="445">
        <v>6998400</v>
      </c>
      <c r="H19" s="446">
        <v>87480</v>
      </c>
      <c r="I19" s="444">
        <v>7</v>
      </c>
      <c r="J19" s="445">
        <v>592232</v>
      </c>
      <c r="K19" s="446">
        <v>84604</v>
      </c>
      <c r="L19" s="439">
        <v>1</v>
      </c>
      <c r="M19" s="442">
        <v>153673</v>
      </c>
      <c r="N19" s="442">
        <v>153673</v>
      </c>
      <c r="O19" s="16"/>
    </row>
    <row r="20" spans="2:15" ht="14.25">
      <c r="B20" s="440" t="s">
        <v>101</v>
      </c>
      <c r="C20" s="441">
        <v>88</v>
      </c>
      <c r="D20" s="442">
        <v>9550855</v>
      </c>
      <c r="E20" s="443">
        <v>108532</v>
      </c>
      <c r="F20" s="444">
        <v>80</v>
      </c>
      <c r="G20" s="445">
        <v>8700855</v>
      </c>
      <c r="H20" s="446">
        <v>108760</v>
      </c>
      <c r="I20" s="444">
        <v>7</v>
      </c>
      <c r="J20" s="445">
        <v>680000</v>
      </c>
      <c r="K20" s="446">
        <v>97142</v>
      </c>
      <c r="L20" s="439">
        <v>1</v>
      </c>
      <c r="M20" s="442">
        <v>170000</v>
      </c>
      <c r="N20" s="442">
        <v>170000</v>
      </c>
      <c r="O20" s="16"/>
    </row>
    <row r="21" spans="2:15" ht="14.25">
      <c r="B21" s="448" t="s">
        <v>21</v>
      </c>
      <c r="C21" s="441"/>
      <c r="D21" s="449">
        <f>SUM(D9:D20)</f>
        <v>86699999.66</v>
      </c>
      <c r="E21" s="450"/>
      <c r="F21" s="451"/>
      <c r="G21" s="452">
        <f>SUM(G9:G20)</f>
        <v>80829584</v>
      </c>
      <c r="H21" s="453"/>
      <c r="I21" s="451"/>
      <c r="J21" s="452">
        <f>SUM(J9:J20)</f>
        <v>4127918.86</v>
      </c>
      <c r="K21" s="453"/>
      <c r="L21" s="454"/>
      <c r="M21" s="455">
        <f>SUM(M9:M20)</f>
        <v>1742497</v>
      </c>
      <c r="N21" s="446"/>
      <c r="O21" s="16"/>
    </row>
    <row r="22" spans="2:15" ht="15" thickBot="1">
      <c r="B22" s="456" t="s">
        <v>102</v>
      </c>
      <c r="C22" s="457">
        <v>85</v>
      </c>
      <c r="D22" s="458">
        <v>7225000</v>
      </c>
      <c r="E22" s="459"/>
      <c r="F22" s="460">
        <v>80</v>
      </c>
      <c r="G22" s="461">
        <v>6735798</v>
      </c>
      <c r="H22" s="462"/>
      <c r="I22" s="460">
        <v>4</v>
      </c>
      <c r="J22" s="461">
        <v>343993</v>
      </c>
      <c r="K22" s="462"/>
      <c r="L22" s="463">
        <v>1</v>
      </c>
      <c r="M22" s="458">
        <v>145208</v>
      </c>
      <c r="N22" s="462"/>
      <c r="O22" s="16"/>
    </row>
    <row r="23" spans="2:15" ht="12.75">
      <c r="B23" s="1053" t="s">
        <v>338</v>
      </c>
      <c r="C23" s="1053"/>
      <c r="D23" s="1053"/>
      <c r="E23" s="1053"/>
      <c r="F23" s="1053"/>
      <c r="G23" s="1053"/>
      <c r="H23" s="1053"/>
      <c r="I23" s="1053"/>
      <c r="J23" s="1053"/>
      <c r="K23" s="1053"/>
      <c r="L23" s="1053"/>
      <c r="M23" s="1053"/>
      <c r="N23" s="16"/>
      <c r="O23" s="16"/>
    </row>
    <row r="24" spans="2:15" ht="12.75">
      <c r="B24" s="464" t="s">
        <v>800</v>
      </c>
      <c r="C24" s="464"/>
      <c r="D24" s="46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5.75">
      <c r="B28" s="1081" t="s">
        <v>801</v>
      </c>
      <c r="C28" s="1081"/>
      <c r="D28" s="1081"/>
      <c r="E28" s="1081"/>
      <c r="F28" s="1081"/>
      <c r="G28" s="1081"/>
      <c r="H28" s="1081"/>
      <c r="I28" s="1081"/>
      <c r="J28" s="1081"/>
      <c r="K28" s="1081"/>
      <c r="L28" s="1081"/>
      <c r="M28" s="1081"/>
      <c r="N28" s="1081"/>
      <c r="O28" s="16"/>
    </row>
    <row r="29" spans="2:15" ht="15" thickBot="1">
      <c r="B29" s="465"/>
      <c r="C29" s="466"/>
      <c r="D29" s="466"/>
      <c r="E29" s="466"/>
      <c r="F29" s="466"/>
      <c r="G29" s="467"/>
      <c r="H29" s="467"/>
      <c r="I29" s="467"/>
      <c r="J29" s="467"/>
      <c r="K29" s="467"/>
      <c r="L29" s="467"/>
      <c r="M29" s="174"/>
      <c r="N29" s="175" t="s">
        <v>43</v>
      </c>
      <c r="O29" s="16"/>
    </row>
    <row r="30" spans="2:15" ht="15" customHeight="1">
      <c r="B30" s="1074" t="s">
        <v>802</v>
      </c>
      <c r="C30" s="1077" t="s">
        <v>21</v>
      </c>
      <c r="D30" s="1078"/>
      <c r="E30" s="1079"/>
      <c r="F30" s="1062" t="s">
        <v>191</v>
      </c>
      <c r="G30" s="1063"/>
      <c r="H30" s="1064"/>
      <c r="I30" s="1062" t="s">
        <v>88</v>
      </c>
      <c r="J30" s="1063"/>
      <c r="K30" s="1064"/>
      <c r="L30" s="1062" t="s">
        <v>89</v>
      </c>
      <c r="M30" s="1063"/>
      <c r="N30" s="1064"/>
      <c r="O30" s="17"/>
    </row>
    <row r="31" spans="2:15" ht="12.75" customHeight="1">
      <c r="B31" s="1075"/>
      <c r="C31" s="1058" t="s">
        <v>46</v>
      </c>
      <c r="D31" s="1066" t="s">
        <v>190</v>
      </c>
      <c r="E31" s="1060" t="s">
        <v>246</v>
      </c>
      <c r="F31" s="1058" t="s">
        <v>46</v>
      </c>
      <c r="G31" s="1066" t="s">
        <v>190</v>
      </c>
      <c r="H31" s="1060" t="s">
        <v>246</v>
      </c>
      <c r="I31" s="1058" t="s">
        <v>46</v>
      </c>
      <c r="J31" s="1066" t="s">
        <v>190</v>
      </c>
      <c r="K31" s="1060" t="s">
        <v>246</v>
      </c>
      <c r="L31" s="1058" t="s">
        <v>46</v>
      </c>
      <c r="M31" s="1066" t="s">
        <v>190</v>
      </c>
      <c r="N31" s="1060" t="s">
        <v>246</v>
      </c>
      <c r="O31" s="16"/>
    </row>
    <row r="32" spans="1:15" ht="21.75" customHeight="1" thickBot="1">
      <c r="A32" s="10"/>
      <c r="B32" s="1076"/>
      <c r="C32" s="1059"/>
      <c r="D32" s="1067"/>
      <c r="E32" s="1061"/>
      <c r="F32" s="1059"/>
      <c r="G32" s="1067"/>
      <c r="H32" s="1061"/>
      <c r="I32" s="1059"/>
      <c r="J32" s="1067"/>
      <c r="K32" s="1061"/>
      <c r="L32" s="1059"/>
      <c r="M32" s="1067"/>
      <c r="N32" s="1061"/>
      <c r="O32" s="16"/>
    </row>
    <row r="33" spans="1:15" ht="14.25" customHeight="1">
      <c r="A33" s="10"/>
      <c r="B33" s="468" t="s">
        <v>90</v>
      </c>
      <c r="C33" s="439">
        <v>88</v>
      </c>
      <c r="D33" s="435">
        <v>11500000</v>
      </c>
      <c r="E33" s="469">
        <v>130682</v>
      </c>
      <c r="F33" s="437">
        <v>85</v>
      </c>
      <c r="G33" s="180">
        <v>11050000</v>
      </c>
      <c r="H33" s="438">
        <v>130000</v>
      </c>
      <c r="I33" s="437">
        <v>2</v>
      </c>
      <c r="J33" s="180">
        <v>250000</v>
      </c>
      <c r="K33" s="438">
        <v>125000</v>
      </c>
      <c r="L33" s="439">
        <v>1</v>
      </c>
      <c r="M33" s="435">
        <v>200000</v>
      </c>
      <c r="N33" s="438">
        <v>200000</v>
      </c>
      <c r="O33" s="16"/>
    </row>
    <row r="34" spans="1:15" ht="14.25" customHeight="1">
      <c r="A34" s="10"/>
      <c r="B34" s="470" t="s">
        <v>91</v>
      </c>
      <c r="C34" s="439">
        <v>88</v>
      </c>
      <c r="D34" s="442">
        <v>9680000</v>
      </c>
      <c r="E34" s="471">
        <v>110000</v>
      </c>
      <c r="F34" s="437">
        <v>85</v>
      </c>
      <c r="G34" s="445">
        <v>9280000</v>
      </c>
      <c r="H34" s="446">
        <v>109176</v>
      </c>
      <c r="I34" s="437">
        <v>2</v>
      </c>
      <c r="J34" s="180">
        <v>200000</v>
      </c>
      <c r="K34" s="446">
        <v>100000</v>
      </c>
      <c r="L34" s="439">
        <v>1</v>
      </c>
      <c r="M34" s="435">
        <v>200000</v>
      </c>
      <c r="N34" s="438">
        <v>200000</v>
      </c>
      <c r="O34" s="16"/>
    </row>
    <row r="35" spans="1:15" ht="14.25" customHeight="1">
      <c r="A35" s="10"/>
      <c r="B35" s="470" t="s">
        <v>92</v>
      </c>
      <c r="C35" s="439">
        <v>88</v>
      </c>
      <c r="D35" s="442">
        <v>9290000</v>
      </c>
      <c r="E35" s="471">
        <v>105568</v>
      </c>
      <c r="F35" s="437">
        <v>85</v>
      </c>
      <c r="G35" s="445">
        <v>8890000</v>
      </c>
      <c r="H35" s="446">
        <v>104588</v>
      </c>
      <c r="I35" s="437">
        <v>2</v>
      </c>
      <c r="J35" s="180">
        <v>200000</v>
      </c>
      <c r="K35" s="446">
        <v>100000</v>
      </c>
      <c r="L35" s="439">
        <v>1</v>
      </c>
      <c r="M35" s="435">
        <v>200000</v>
      </c>
      <c r="N35" s="438">
        <v>200000</v>
      </c>
      <c r="O35" s="16"/>
    </row>
    <row r="36" spans="1:15" ht="14.25" customHeight="1">
      <c r="A36" s="10"/>
      <c r="B36" s="470" t="s">
        <v>93</v>
      </c>
      <c r="C36" s="439">
        <v>88</v>
      </c>
      <c r="D36" s="442">
        <v>9610000</v>
      </c>
      <c r="E36" s="471">
        <v>109204</v>
      </c>
      <c r="F36" s="437">
        <v>85</v>
      </c>
      <c r="G36" s="445">
        <v>9210000</v>
      </c>
      <c r="H36" s="446">
        <v>108352</v>
      </c>
      <c r="I36" s="437">
        <v>2</v>
      </c>
      <c r="J36" s="180">
        <v>200000</v>
      </c>
      <c r="K36" s="446">
        <v>100000</v>
      </c>
      <c r="L36" s="439">
        <v>1</v>
      </c>
      <c r="M36" s="435">
        <v>200000</v>
      </c>
      <c r="N36" s="438">
        <v>200000</v>
      </c>
      <c r="O36" s="16"/>
    </row>
    <row r="37" spans="1:15" ht="14.25" customHeight="1">
      <c r="A37" s="10"/>
      <c r="B37" s="470" t="s">
        <v>94</v>
      </c>
      <c r="C37" s="439">
        <v>88</v>
      </c>
      <c r="D37" s="442">
        <v>9450000</v>
      </c>
      <c r="E37" s="471">
        <v>107386</v>
      </c>
      <c r="F37" s="437">
        <v>85</v>
      </c>
      <c r="G37" s="445">
        <v>9050000</v>
      </c>
      <c r="H37" s="446">
        <v>106470</v>
      </c>
      <c r="I37" s="437">
        <v>2</v>
      </c>
      <c r="J37" s="180">
        <v>200000</v>
      </c>
      <c r="K37" s="446">
        <v>100000</v>
      </c>
      <c r="L37" s="439">
        <v>1</v>
      </c>
      <c r="M37" s="435">
        <v>200000</v>
      </c>
      <c r="N37" s="438">
        <v>200000</v>
      </c>
      <c r="O37" s="16"/>
    </row>
    <row r="38" spans="1:15" ht="14.25" customHeight="1">
      <c r="A38" s="10"/>
      <c r="B38" s="470" t="s">
        <v>95</v>
      </c>
      <c r="C38" s="439">
        <v>88</v>
      </c>
      <c r="D38" s="442">
        <v>8900000</v>
      </c>
      <c r="E38" s="471">
        <v>101136</v>
      </c>
      <c r="F38" s="437">
        <v>85</v>
      </c>
      <c r="G38" s="445">
        <v>8500000</v>
      </c>
      <c r="H38" s="446">
        <v>100000</v>
      </c>
      <c r="I38" s="437">
        <v>2</v>
      </c>
      <c r="J38" s="180">
        <v>200000</v>
      </c>
      <c r="K38" s="446">
        <v>100000</v>
      </c>
      <c r="L38" s="439">
        <v>1</v>
      </c>
      <c r="M38" s="435">
        <v>200000</v>
      </c>
      <c r="N38" s="438">
        <v>200000</v>
      </c>
      <c r="O38" s="16"/>
    </row>
    <row r="39" spans="1:15" ht="14.25" customHeight="1">
      <c r="A39" s="10"/>
      <c r="B39" s="470" t="s">
        <v>96</v>
      </c>
      <c r="C39" s="439">
        <v>88</v>
      </c>
      <c r="D39" s="442">
        <v>8900000</v>
      </c>
      <c r="E39" s="471">
        <v>101136</v>
      </c>
      <c r="F39" s="437">
        <v>85</v>
      </c>
      <c r="G39" s="445">
        <v>8500000</v>
      </c>
      <c r="H39" s="446">
        <v>100000</v>
      </c>
      <c r="I39" s="437">
        <v>2</v>
      </c>
      <c r="J39" s="180">
        <v>200000</v>
      </c>
      <c r="K39" s="446">
        <v>100000</v>
      </c>
      <c r="L39" s="439">
        <v>1</v>
      </c>
      <c r="M39" s="435">
        <v>200000</v>
      </c>
      <c r="N39" s="438">
        <v>200000</v>
      </c>
      <c r="O39" s="16"/>
    </row>
    <row r="40" spans="1:15" ht="14.25" customHeight="1">
      <c r="A40" s="10"/>
      <c r="B40" s="470" t="s">
        <v>97</v>
      </c>
      <c r="C40" s="439">
        <v>88</v>
      </c>
      <c r="D40" s="442">
        <v>9270000</v>
      </c>
      <c r="E40" s="471">
        <v>104204</v>
      </c>
      <c r="F40" s="437">
        <v>85</v>
      </c>
      <c r="G40" s="445">
        <v>8870000</v>
      </c>
      <c r="H40" s="446">
        <v>104352</v>
      </c>
      <c r="I40" s="437">
        <v>2</v>
      </c>
      <c r="J40" s="180">
        <v>200000</v>
      </c>
      <c r="K40" s="446">
        <v>100000</v>
      </c>
      <c r="L40" s="439">
        <v>1</v>
      </c>
      <c r="M40" s="435">
        <v>200000</v>
      </c>
      <c r="N40" s="438">
        <v>200000</v>
      </c>
      <c r="O40" s="16"/>
    </row>
    <row r="41" spans="1:15" ht="14.25" customHeight="1">
      <c r="A41" s="10"/>
      <c r="B41" s="470" t="s">
        <v>98</v>
      </c>
      <c r="C41" s="439">
        <v>88</v>
      </c>
      <c r="D41" s="442">
        <v>8900000</v>
      </c>
      <c r="E41" s="471">
        <v>101136</v>
      </c>
      <c r="F41" s="437">
        <v>85</v>
      </c>
      <c r="G41" s="445">
        <v>8500000</v>
      </c>
      <c r="H41" s="446">
        <v>100000</v>
      </c>
      <c r="I41" s="437">
        <v>2</v>
      </c>
      <c r="J41" s="180">
        <v>200000</v>
      </c>
      <c r="K41" s="446">
        <v>100000</v>
      </c>
      <c r="L41" s="439">
        <v>1</v>
      </c>
      <c r="M41" s="435">
        <v>200000</v>
      </c>
      <c r="N41" s="438">
        <v>200000</v>
      </c>
      <c r="O41" s="16"/>
    </row>
    <row r="42" spans="1:15" ht="14.25" customHeight="1">
      <c r="A42" s="10"/>
      <c r="B42" s="470" t="s">
        <v>99</v>
      </c>
      <c r="C42" s="439">
        <v>88</v>
      </c>
      <c r="D42" s="442">
        <v>8900000</v>
      </c>
      <c r="E42" s="471">
        <v>101136</v>
      </c>
      <c r="F42" s="437">
        <v>85</v>
      </c>
      <c r="G42" s="445">
        <v>8500000</v>
      </c>
      <c r="H42" s="446">
        <v>100000</v>
      </c>
      <c r="I42" s="437">
        <v>2</v>
      </c>
      <c r="J42" s="180">
        <v>200000</v>
      </c>
      <c r="K42" s="446">
        <v>100000</v>
      </c>
      <c r="L42" s="439">
        <v>1</v>
      </c>
      <c r="M42" s="435">
        <v>200000</v>
      </c>
      <c r="N42" s="438">
        <v>200000</v>
      </c>
      <c r="O42" s="16"/>
    </row>
    <row r="43" spans="1:15" ht="14.25" customHeight="1">
      <c r="A43" s="10"/>
      <c r="B43" s="470" t="s">
        <v>100</v>
      </c>
      <c r="C43" s="439">
        <v>88</v>
      </c>
      <c r="D43" s="442">
        <v>9220000</v>
      </c>
      <c r="E43" s="471">
        <v>104772</v>
      </c>
      <c r="F43" s="437">
        <v>85</v>
      </c>
      <c r="G43" s="445">
        <v>8820000</v>
      </c>
      <c r="H43" s="446">
        <v>103764</v>
      </c>
      <c r="I43" s="437">
        <v>2</v>
      </c>
      <c r="J43" s="180">
        <v>200000</v>
      </c>
      <c r="K43" s="446">
        <v>100000</v>
      </c>
      <c r="L43" s="439">
        <v>1</v>
      </c>
      <c r="M43" s="435">
        <v>200000</v>
      </c>
      <c r="N43" s="438">
        <v>200000</v>
      </c>
      <c r="O43" s="16"/>
    </row>
    <row r="44" spans="1:15" ht="14.25" customHeight="1">
      <c r="A44" s="10"/>
      <c r="B44" s="470" t="s">
        <v>101</v>
      </c>
      <c r="C44" s="439">
        <v>88</v>
      </c>
      <c r="D44" s="442">
        <v>12380000</v>
      </c>
      <c r="E44" s="471">
        <v>140681</v>
      </c>
      <c r="F44" s="437">
        <v>85</v>
      </c>
      <c r="G44" s="445">
        <v>11930000</v>
      </c>
      <c r="H44" s="446">
        <v>140352</v>
      </c>
      <c r="I44" s="437">
        <v>2</v>
      </c>
      <c r="J44" s="180">
        <v>250000</v>
      </c>
      <c r="K44" s="446">
        <v>125000</v>
      </c>
      <c r="L44" s="439">
        <v>1</v>
      </c>
      <c r="M44" s="435">
        <v>200000</v>
      </c>
      <c r="N44" s="438">
        <v>200000</v>
      </c>
      <c r="O44" s="16"/>
    </row>
    <row r="45" spans="1:15" ht="14.25" customHeight="1">
      <c r="A45" s="10"/>
      <c r="B45" s="472" t="s">
        <v>21</v>
      </c>
      <c r="C45" s="447"/>
      <c r="D45" s="449">
        <f>SUM(D33:D44)</f>
        <v>116000000</v>
      </c>
      <c r="E45" s="473"/>
      <c r="F45" s="444"/>
      <c r="G45" s="445">
        <f>SUM(G33:G44)</f>
        <v>111100000</v>
      </c>
      <c r="H45" s="446"/>
      <c r="I45" s="444"/>
      <c r="J45" s="445">
        <f>SUM(J33:J44)</f>
        <v>2500000</v>
      </c>
      <c r="K45" s="446"/>
      <c r="L45" s="474"/>
      <c r="M45" s="449">
        <f>SUM(M33:M44)</f>
        <v>2400000</v>
      </c>
      <c r="N45" s="446"/>
      <c r="O45" s="16"/>
    </row>
    <row r="46" spans="1:15" ht="14.25" customHeight="1" thickBot="1">
      <c r="A46" s="10"/>
      <c r="B46" s="475" t="s">
        <v>102</v>
      </c>
      <c r="C46" s="476">
        <v>88</v>
      </c>
      <c r="D46" s="458">
        <v>9666666</v>
      </c>
      <c r="E46" s="477"/>
      <c r="F46" s="460">
        <v>85</v>
      </c>
      <c r="G46" s="461">
        <v>9258333</v>
      </c>
      <c r="H46" s="462"/>
      <c r="I46" s="460">
        <v>2</v>
      </c>
      <c r="J46" s="461">
        <v>208333</v>
      </c>
      <c r="K46" s="462"/>
      <c r="L46" s="463"/>
      <c r="M46" s="458">
        <v>200000</v>
      </c>
      <c r="N46" s="462"/>
      <c r="O46" s="16"/>
    </row>
    <row r="47" spans="2:15" ht="14.25">
      <c r="B47" s="1065" t="s">
        <v>803</v>
      </c>
      <c r="C47" s="1065"/>
      <c r="D47" s="1065"/>
      <c r="E47" s="1065"/>
      <c r="F47" s="1065"/>
      <c r="G47" s="1065"/>
      <c r="H47" s="1065"/>
      <c r="I47" s="1065"/>
      <c r="J47" s="1065"/>
      <c r="K47" s="1065"/>
      <c r="L47" s="1065"/>
      <c r="M47" s="1065"/>
      <c r="N47" s="174"/>
      <c r="O47" s="16"/>
    </row>
    <row r="48" spans="2:1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5.75">
      <c r="B51" s="1081" t="s">
        <v>804</v>
      </c>
      <c r="C51" s="1081"/>
      <c r="D51" s="1081"/>
      <c r="E51" s="1081"/>
      <c r="F51" s="1081"/>
      <c r="G51" s="1081"/>
      <c r="H51" s="1081"/>
      <c r="I51" s="1081"/>
      <c r="J51" s="1081"/>
      <c r="K51" s="1081"/>
      <c r="L51" s="1081"/>
      <c r="M51" s="1081"/>
      <c r="N51" s="1081"/>
      <c r="O51" s="16"/>
    </row>
    <row r="52" spans="2:15" ht="15" thickBot="1">
      <c r="B52" s="465"/>
      <c r="C52" s="466"/>
      <c r="D52" s="466"/>
      <c r="E52" s="466"/>
      <c r="F52" s="466"/>
      <c r="G52" s="467"/>
      <c r="H52" s="467"/>
      <c r="I52" s="467"/>
      <c r="J52" s="467"/>
      <c r="K52" s="467"/>
      <c r="L52" s="467"/>
      <c r="M52" s="174"/>
      <c r="N52" s="175" t="s">
        <v>43</v>
      </c>
      <c r="O52" s="16"/>
    </row>
    <row r="53" spans="2:15" ht="15" customHeight="1">
      <c r="B53" s="1074" t="s">
        <v>802</v>
      </c>
      <c r="C53" s="1077" t="s">
        <v>21</v>
      </c>
      <c r="D53" s="1078"/>
      <c r="E53" s="1079"/>
      <c r="F53" s="1062" t="s">
        <v>191</v>
      </c>
      <c r="G53" s="1063"/>
      <c r="H53" s="1064"/>
      <c r="I53" s="1062" t="s">
        <v>88</v>
      </c>
      <c r="J53" s="1063"/>
      <c r="K53" s="1064"/>
      <c r="L53" s="1062" t="s">
        <v>89</v>
      </c>
      <c r="M53" s="1063"/>
      <c r="N53" s="1064"/>
      <c r="O53" s="16"/>
    </row>
    <row r="54" spans="2:15" ht="12.75" customHeight="1">
      <c r="B54" s="1075"/>
      <c r="C54" s="1058" t="s">
        <v>46</v>
      </c>
      <c r="D54" s="1066" t="s">
        <v>190</v>
      </c>
      <c r="E54" s="1060" t="s">
        <v>246</v>
      </c>
      <c r="F54" s="1058" t="s">
        <v>46</v>
      </c>
      <c r="G54" s="1066" t="s">
        <v>190</v>
      </c>
      <c r="H54" s="1060" t="s">
        <v>246</v>
      </c>
      <c r="I54" s="1058" t="s">
        <v>46</v>
      </c>
      <c r="J54" s="1066" t="s">
        <v>190</v>
      </c>
      <c r="K54" s="1060" t="s">
        <v>246</v>
      </c>
      <c r="L54" s="1058" t="s">
        <v>46</v>
      </c>
      <c r="M54" s="1066" t="s">
        <v>190</v>
      </c>
      <c r="N54" s="1060" t="s">
        <v>246</v>
      </c>
      <c r="O54" s="16"/>
    </row>
    <row r="55" spans="2:15" ht="13.5" thickBot="1">
      <c r="B55" s="1080"/>
      <c r="C55" s="1059"/>
      <c r="D55" s="1067"/>
      <c r="E55" s="1061"/>
      <c r="F55" s="1059"/>
      <c r="G55" s="1067"/>
      <c r="H55" s="1061"/>
      <c r="I55" s="1059"/>
      <c r="J55" s="1067"/>
      <c r="K55" s="1061"/>
      <c r="L55" s="1059"/>
      <c r="M55" s="1067"/>
      <c r="N55" s="1061"/>
      <c r="O55" s="16"/>
    </row>
    <row r="56" spans="2:15" ht="14.25">
      <c r="B56" s="478" t="s">
        <v>90</v>
      </c>
      <c r="C56" s="439">
        <v>88</v>
      </c>
      <c r="D56" s="435">
        <v>13414750</v>
      </c>
      <c r="E56" s="436">
        <v>152440</v>
      </c>
      <c r="F56" s="183">
        <v>85</v>
      </c>
      <c r="G56" s="180">
        <v>12889825</v>
      </c>
      <c r="H56" s="438">
        <v>151645</v>
      </c>
      <c r="I56" s="183">
        <v>2</v>
      </c>
      <c r="J56" s="180">
        <v>291625</v>
      </c>
      <c r="K56" s="438">
        <v>145812</v>
      </c>
      <c r="L56" s="434">
        <v>1</v>
      </c>
      <c r="M56" s="435">
        <v>233300</v>
      </c>
      <c r="N56" s="438">
        <v>233300</v>
      </c>
      <c r="O56" s="16"/>
    </row>
    <row r="57" spans="2:15" ht="14.25">
      <c r="B57" s="479" t="s">
        <v>91</v>
      </c>
      <c r="C57" s="439">
        <v>88</v>
      </c>
      <c r="D57" s="442">
        <v>11291720</v>
      </c>
      <c r="E57" s="443">
        <v>128315</v>
      </c>
      <c r="F57" s="183">
        <v>85</v>
      </c>
      <c r="G57" s="445">
        <v>10825120</v>
      </c>
      <c r="H57" s="446">
        <v>127354</v>
      </c>
      <c r="I57" s="183">
        <v>2</v>
      </c>
      <c r="J57" s="445">
        <v>233300</v>
      </c>
      <c r="K57" s="446">
        <v>116650</v>
      </c>
      <c r="L57" s="434">
        <v>1</v>
      </c>
      <c r="M57" s="435">
        <v>233300</v>
      </c>
      <c r="N57" s="438">
        <v>233300</v>
      </c>
      <c r="O57" s="16"/>
    </row>
    <row r="58" spans="2:15" ht="14.25">
      <c r="B58" s="479" t="s">
        <v>92</v>
      </c>
      <c r="C58" s="439">
        <v>88</v>
      </c>
      <c r="D58" s="442">
        <v>10836785</v>
      </c>
      <c r="E58" s="443">
        <v>123145</v>
      </c>
      <c r="F58" s="183">
        <v>85</v>
      </c>
      <c r="G58" s="445">
        <v>10370185</v>
      </c>
      <c r="H58" s="446">
        <v>122002</v>
      </c>
      <c r="I58" s="183">
        <v>2</v>
      </c>
      <c r="J58" s="445">
        <v>233300</v>
      </c>
      <c r="K58" s="446">
        <v>116650</v>
      </c>
      <c r="L58" s="434">
        <v>1</v>
      </c>
      <c r="M58" s="435">
        <v>233300</v>
      </c>
      <c r="N58" s="438">
        <v>233300</v>
      </c>
      <c r="O58" s="16"/>
    </row>
    <row r="59" spans="2:15" ht="14.25">
      <c r="B59" s="479" t="s">
        <v>93</v>
      </c>
      <c r="C59" s="439">
        <v>88</v>
      </c>
      <c r="D59" s="442">
        <v>11210065</v>
      </c>
      <c r="E59" s="443">
        <v>127387</v>
      </c>
      <c r="F59" s="183">
        <v>85</v>
      </c>
      <c r="G59" s="445">
        <v>10743465</v>
      </c>
      <c r="H59" s="446">
        <v>126393</v>
      </c>
      <c r="I59" s="183">
        <v>2</v>
      </c>
      <c r="J59" s="445">
        <v>233300</v>
      </c>
      <c r="K59" s="446">
        <v>116650</v>
      </c>
      <c r="L59" s="434">
        <v>1</v>
      </c>
      <c r="M59" s="435">
        <v>233300</v>
      </c>
      <c r="N59" s="438">
        <v>233300</v>
      </c>
      <c r="O59" s="16"/>
    </row>
    <row r="60" spans="2:15" ht="14.25">
      <c r="B60" s="479" t="s">
        <v>94</v>
      </c>
      <c r="C60" s="439">
        <v>88</v>
      </c>
      <c r="D60" s="442">
        <v>11023425</v>
      </c>
      <c r="E60" s="443">
        <v>125266</v>
      </c>
      <c r="F60" s="183">
        <v>85</v>
      </c>
      <c r="G60" s="445">
        <v>10556825</v>
      </c>
      <c r="H60" s="446">
        <v>124197</v>
      </c>
      <c r="I60" s="183">
        <v>2</v>
      </c>
      <c r="J60" s="445">
        <v>233300</v>
      </c>
      <c r="K60" s="446">
        <v>116650</v>
      </c>
      <c r="L60" s="434">
        <v>1</v>
      </c>
      <c r="M60" s="435">
        <v>233300</v>
      </c>
      <c r="N60" s="438">
        <v>233300</v>
      </c>
      <c r="O60" s="16"/>
    </row>
    <row r="61" spans="2:15" ht="14.25">
      <c r="B61" s="479" t="s">
        <v>95</v>
      </c>
      <c r="C61" s="439">
        <v>88</v>
      </c>
      <c r="D61" s="442">
        <v>10381850</v>
      </c>
      <c r="E61" s="443">
        <v>117975</v>
      </c>
      <c r="F61" s="183">
        <v>85</v>
      </c>
      <c r="G61" s="445">
        <v>9915250</v>
      </c>
      <c r="H61" s="446">
        <v>116650</v>
      </c>
      <c r="I61" s="183">
        <v>2</v>
      </c>
      <c r="J61" s="445">
        <v>233300</v>
      </c>
      <c r="K61" s="446">
        <v>116650</v>
      </c>
      <c r="L61" s="434">
        <v>1</v>
      </c>
      <c r="M61" s="435">
        <v>233300</v>
      </c>
      <c r="N61" s="438">
        <v>233300</v>
      </c>
      <c r="O61" s="16"/>
    </row>
    <row r="62" spans="2:15" ht="14.25">
      <c r="B62" s="479" t="s">
        <v>96</v>
      </c>
      <c r="C62" s="439">
        <v>88</v>
      </c>
      <c r="D62" s="442">
        <v>10381850</v>
      </c>
      <c r="E62" s="443">
        <v>117975</v>
      </c>
      <c r="F62" s="183">
        <v>85</v>
      </c>
      <c r="G62" s="445">
        <v>9915250</v>
      </c>
      <c r="H62" s="446">
        <v>116650</v>
      </c>
      <c r="I62" s="183">
        <v>2</v>
      </c>
      <c r="J62" s="445">
        <v>233300</v>
      </c>
      <c r="K62" s="446">
        <v>116650</v>
      </c>
      <c r="L62" s="434">
        <v>1</v>
      </c>
      <c r="M62" s="435">
        <v>233300</v>
      </c>
      <c r="N62" s="438">
        <v>233300</v>
      </c>
      <c r="O62" s="16"/>
    </row>
    <row r="63" spans="2:15" ht="14.25">
      <c r="B63" s="479" t="s">
        <v>97</v>
      </c>
      <c r="C63" s="439">
        <v>88</v>
      </c>
      <c r="D63" s="442">
        <v>10813455</v>
      </c>
      <c r="E63" s="443">
        <v>122880</v>
      </c>
      <c r="F63" s="183">
        <v>85</v>
      </c>
      <c r="G63" s="445">
        <v>10346855</v>
      </c>
      <c r="H63" s="446">
        <v>121727</v>
      </c>
      <c r="I63" s="183">
        <v>2</v>
      </c>
      <c r="J63" s="445">
        <v>233300</v>
      </c>
      <c r="K63" s="446">
        <v>116650</v>
      </c>
      <c r="L63" s="434">
        <v>1</v>
      </c>
      <c r="M63" s="435">
        <v>233300</v>
      </c>
      <c r="N63" s="438">
        <v>233300</v>
      </c>
      <c r="O63" s="16"/>
    </row>
    <row r="64" spans="2:15" ht="14.25">
      <c r="B64" s="479" t="s">
        <v>98</v>
      </c>
      <c r="C64" s="439">
        <v>88</v>
      </c>
      <c r="D64" s="442">
        <v>10381850</v>
      </c>
      <c r="E64" s="443">
        <v>117975</v>
      </c>
      <c r="F64" s="183">
        <v>85</v>
      </c>
      <c r="G64" s="445">
        <v>9915250</v>
      </c>
      <c r="H64" s="446">
        <v>116650</v>
      </c>
      <c r="I64" s="183">
        <v>2</v>
      </c>
      <c r="J64" s="445">
        <v>233300</v>
      </c>
      <c r="K64" s="446">
        <v>116650</v>
      </c>
      <c r="L64" s="434">
        <v>1</v>
      </c>
      <c r="M64" s="435">
        <v>233300</v>
      </c>
      <c r="N64" s="438">
        <v>233300</v>
      </c>
      <c r="O64" s="16"/>
    </row>
    <row r="65" spans="2:15" ht="14.25">
      <c r="B65" s="479" t="s">
        <v>99</v>
      </c>
      <c r="C65" s="439">
        <v>88</v>
      </c>
      <c r="D65" s="442">
        <v>10381850</v>
      </c>
      <c r="E65" s="443">
        <v>117975</v>
      </c>
      <c r="F65" s="183">
        <v>85</v>
      </c>
      <c r="G65" s="445">
        <v>9915250</v>
      </c>
      <c r="H65" s="446">
        <v>116650</v>
      </c>
      <c r="I65" s="183">
        <v>2</v>
      </c>
      <c r="J65" s="445">
        <v>233300</v>
      </c>
      <c r="K65" s="446">
        <v>116650</v>
      </c>
      <c r="L65" s="434">
        <v>1</v>
      </c>
      <c r="M65" s="435">
        <v>233300</v>
      </c>
      <c r="N65" s="438">
        <v>233300</v>
      </c>
      <c r="O65" s="16"/>
    </row>
    <row r="66" spans="2:15" ht="14.25">
      <c r="B66" s="479" t="s">
        <v>100</v>
      </c>
      <c r="C66" s="439">
        <v>88</v>
      </c>
      <c r="D66" s="442">
        <v>10755130</v>
      </c>
      <c r="E66" s="443">
        <v>122217</v>
      </c>
      <c r="F66" s="183">
        <v>85</v>
      </c>
      <c r="G66" s="445">
        <v>10288530</v>
      </c>
      <c r="H66" s="446">
        <v>121041</v>
      </c>
      <c r="I66" s="183">
        <v>2</v>
      </c>
      <c r="J66" s="445">
        <v>233300</v>
      </c>
      <c r="K66" s="446">
        <v>116650</v>
      </c>
      <c r="L66" s="434">
        <v>1</v>
      </c>
      <c r="M66" s="435">
        <v>233300</v>
      </c>
      <c r="N66" s="438">
        <v>233300</v>
      </c>
      <c r="O66" s="16"/>
    </row>
    <row r="67" spans="2:15" ht="14.25">
      <c r="B67" s="479" t="s">
        <v>101</v>
      </c>
      <c r="C67" s="439">
        <v>88</v>
      </c>
      <c r="D67" s="442">
        <v>14441270</v>
      </c>
      <c r="E67" s="443">
        <v>164105</v>
      </c>
      <c r="F67" s="183">
        <v>85</v>
      </c>
      <c r="G67" s="445">
        <v>13916345</v>
      </c>
      <c r="H67" s="446">
        <v>163721</v>
      </c>
      <c r="I67" s="183">
        <v>2</v>
      </c>
      <c r="J67" s="445">
        <v>291625</v>
      </c>
      <c r="K67" s="446">
        <v>145812</v>
      </c>
      <c r="L67" s="434">
        <v>1</v>
      </c>
      <c r="M67" s="435">
        <v>233300</v>
      </c>
      <c r="N67" s="438">
        <v>233300</v>
      </c>
      <c r="O67" s="16"/>
    </row>
    <row r="68" spans="2:15" ht="14.25">
      <c r="B68" s="481" t="s">
        <v>21</v>
      </c>
      <c r="C68" s="447"/>
      <c r="D68" s="449">
        <f>SUM(D56:D67)</f>
        <v>135314000</v>
      </c>
      <c r="E68" s="450"/>
      <c r="F68" s="480"/>
      <c r="G68" s="445">
        <f>SUM(G56:G67)</f>
        <v>129598150</v>
      </c>
      <c r="H68" s="446"/>
      <c r="I68" s="480"/>
      <c r="J68" s="445">
        <f>SUM(J56:J67)</f>
        <v>2916250</v>
      </c>
      <c r="K68" s="446"/>
      <c r="L68" s="482"/>
      <c r="M68" s="449">
        <f>SUM(M56:M67)</f>
        <v>2799600</v>
      </c>
      <c r="N68" s="446"/>
      <c r="O68" s="16"/>
    </row>
    <row r="69" spans="2:15" ht="15" thickBot="1">
      <c r="B69" s="483" t="s">
        <v>102</v>
      </c>
      <c r="C69" s="476">
        <v>88</v>
      </c>
      <c r="D69" s="458">
        <v>11276166</v>
      </c>
      <c r="E69" s="459"/>
      <c r="F69" s="484">
        <v>85</v>
      </c>
      <c r="G69" s="461">
        <v>10799845</v>
      </c>
      <c r="H69" s="462"/>
      <c r="I69" s="484">
        <v>2</v>
      </c>
      <c r="J69" s="461">
        <v>243020</v>
      </c>
      <c r="K69" s="462"/>
      <c r="L69" s="485">
        <v>1</v>
      </c>
      <c r="M69" s="458">
        <v>233300</v>
      </c>
      <c r="N69" s="462"/>
      <c r="O69" s="16"/>
    </row>
    <row r="70" spans="2:15" ht="14.25">
      <c r="B70" s="1065" t="s">
        <v>803</v>
      </c>
      <c r="C70" s="1065"/>
      <c r="D70" s="1065"/>
      <c r="E70" s="1065"/>
      <c r="F70" s="1065"/>
      <c r="G70" s="1065"/>
      <c r="H70" s="1065"/>
      <c r="I70" s="1065"/>
      <c r="J70" s="1065"/>
      <c r="K70" s="1065"/>
      <c r="L70" s="1065"/>
      <c r="M70" s="1065"/>
      <c r="N70" s="174"/>
      <c r="O70" s="16"/>
    </row>
  </sheetData>
  <sheetProtection/>
  <mergeCells count="57">
    <mergeCell ref="B51:N51"/>
    <mergeCell ref="B28:N28"/>
    <mergeCell ref="M54:M55"/>
    <mergeCell ref="N54:N55"/>
    <mergeCell ref="B70:M70"/>
    <mergeCell ref="G54:G55"/>
    <mergeCell ref="H54:H55"/>
    <mergeCell ref="I54:I55"/>
    <mergeCell ref="J54:J55"/>
    <mergeCell ref="K54:K55"/>
    <mergeCell ref="L54:L55"/>
    <mergeCell ref="B53:B55"/>
    <mergeCell ref="C53:E53"/>
    <mergeCell ref="F53:H53"/>
    <mergeCell ref="I53:K53"/>
    <mergeCell ref="L53:N53"/>
    <mergeCell ref="C54:C55"/>
    <mergeCell ref="D54:D55"/>
    <mergeCell ref="E54:E55"/>
    <mergeCell ref="F54:F55"/>
    <mergeCell ref="N31:N32"/>
    <mergeCell ref="K31:K32"/>
    <mergeCell ref="M31:M32"/>
    <mergeCell ref="K7:K8"/>
    <mergeCell ref="M7:M8"/>
    <mergeCell ref="L7:L8"/>
    <mergeCell ref="L31:L32"/>
    <mergeCell ref="N7:N8"/>
    <mergeCell ref="G31:G32"/>
    <mergeCell ref="B6:B8"/>
    <mergeCell ref="C6:E6"/>
    <mergeCell ref="B30:B32"/>
    <mergeCell ref="C30:E30"/>
    <mergeCell ref="J31:J32"/>
    <mergeCell ref="H7:H8"/>
    <mergeCell ref="C7:C8"/>
    <mergeCell ref="I7:I8"/>
    <mergeCell ref="J7:J8"/>
    <mergeCell ref="I31:I32"/>
    <mergeCell ref="H31:H32"/>
    <mergeCell ref="F30:H30"/>
    <mergeCell ref="I30:K30"/>
    <mergeCell ref="L30:N30"/>
    <mergeCell ref="B47:M47"/>
    <mergeCell ref="C31:C32"/>
    <mergeCell ref="D31:D32"/>
    <mergeCell ref="E31:E32"/>
    <mergeCell ref="F31:F32"/>
    <mergeCell ref="B4:N4"/>
    <mergeCell ref="F6:H6"/>
    <mergeCell ref="I6:K6"/>
    <mergeCell ref="L6:N6"/>
    <mergeCell ref="B23:M23"/>
    <mergeCell ref="E7:E8"/>
    <mergeCell ref="F7:F8"/>
    <mergeCell ref="G7:G8"/>
    <mergeCell ref="D7:D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10"/>
  <sheetViews>
    <sheetView showGridLines="0" zoomScale="115" zoomScaleNormal="115" zoomScalePageLayoutView="0" workbookViewId="0" topLeftCell="A1">
      <selection activeCell="F13" sqref="F13"/>
    </sheetView>
  </sheetViews>
  <sheetFormatPr defaultColWidth="9.140625" defaultRowHeight="12.75"/>
  <cols>
    <col min="1" max="1" width="0.9921875" style="7" customWidth="1"/>
    <col min="2" max="2" width="19.7109375" style="7" customWidth="1"/>
    <col min="3" max="3" width="20.7109375" style="7" customWidth="1"/>
    <col min="4" max="4" width="19.140625" style="7" customWidth="1"/>
    <col min="5" max="5" width="20.7109375" style="7" customWidth="1"/>
    <col min="6" max="6" width="18.28125" style="7" customWidth="1"/>
    <col min="7" max="7" width="18.8515625" style="7" customWidth="1"/>
    <col min="8" max="16384" width="9.140625" style="7" customWidth="1"/>
  </cols>
  <sheetData>
    <row r="1" ht="12.75">
      <c r="G1" s="486" t="s">
        <v>805</v>
      </c>
    </row>
    <row r="3" spans="2:8" ht="18" customHeight="1">
      <c r="B3" s="1082" t="s">
        <v>389</v>
      </c>
      <c r="C3" s="1082"/>
      <c r="D3" s="1082"/>
      <c r="E3" s="1082"/>
      <c r="F3" s="1082"/>
      <c r="G3" s="1082"/>
      <c r="H3" s="8"/>
    </row>
    <row r="4" spans="2:7" ht="18" customHeight="1" thickBot="1">
      <c r="B4" s="487"/>
      <c r="C4" s="488"/>
      <c r="D4" s="488"/>
      <c r="E4" s="488"/>
      <c r="F4" s="488"/>
      <c r="G4" s="486" t="s">
        <v>43</v>
      </c>
    </row>
    <row r="5" spans="2:7" ht="19.5" customHeight="1" thickBot="1">
      <c r="B5" s="1083"/>
      <c r="C5" s="1084"/>
      <c r="D5" s="1087" t="s">
        <v>821</v>
      </c>
      <c r="E5" s="1088"/>
      <c r="F5" s="1087" t="s">
        <v>822</v>
      </c>
      <c r="G5" s="1088"/>
    </row>
    <row r="6" spans="2:7" ht="19.5" customHeight="1" thickBot="1">
      <c r="B6" s="1085"/>
      <c r="C6" s="1086"/>
      <c r="D6" s="489" t="s">
        <v>384</v>
      </c>
      <c r="E6" s="490" t="s">
        <v>376</v>
      </c>
      <c r="F6" s="489" t="s">
        <v>384</v>
      </c>
      <c r="G6" s="490" t="s">
        <v>376</v>
      </c>
    </row>
    <row r="7" spans="2:7" ht="19.5" customHeight="1">
      <c r="B7" s="1089" t="s">
        <v>385</v>
      </c>
      <c r="C7" s="491" t="s">
        <v>386</v>
      </c>
      <c r="D7" s="492">
        <v>69101</v>
      </c>
      <c r="E7" s="493">
        <v>50270</v>
      </c>
      <c r="F7" s="492">
        <v>75491</v>
      </c>
      <c r="G7" s="493">
        <v>54202</v>
      </c>
    </row>
    <row r="8" spans="2:7" ht="19.5" customHeight="1" thickBot="1">
      <c r="B8" s="1090"/>
      <c r="C8" s="494" t="s">
        <v>387</v>
      </c>
      <c r="D8" s="495">
        <v>117131</v>
      </c>
      <c r="E8" s="496">
        <v>83938</v>
      </c>
      <c r="F8" s="495">
        <v>128341</v>
      </c>
      <c r="G8" s="496">
        <v>91249</v>
      </c>
    </row>
    <row r="9" spans="2:7" ht="19.5" customHeight="1">
      <c r="B9" s="1091" t="s">
        <v>388</v>
      </c>
      <c r="C9" s="497" t="s">
        <v>386</v>
      </c>
      <c r="D9" s="492">
        <v>127075</v>
      </c>
      <c r="E9" s="493">
        <v>90909</v>
      </c>
      <c r="F9" s="492">
        <v>150000</v>
      </c>
      <c r="G9" s="493">
        <v>106980</v>
      </c>
    </row>
    <row r="10" spans="2:7" ht="19.5" customHeight="1" thickBot="1">
      <c r="B10" s="1092"/>
      <c r="C10" s="494" t="s">
        <v>387</v>
      </c>
      <c r="D10" s="495">
        <v>153673</v>
      </c>
      <c r="E10" s="496">
        <v>109554</v>
      </c>
      <c r="F10" s="495">
        <v>180000</v>
      </c>
      <c r="G10" s="496">
        <v>128010</v>
      </c>
    </row>
  </sheetData>
  <sheetProtection/>
  <mergeCells count="6">
    <mergeCell ref="B3:G3"/>
    <mergeCell ref="B5:C6"/>
    <mergeCell ref="D5:E5"/>
    <mergeCell ref="F5:G5"/>
    <mergeCell ref="B7:B8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49"/>
  <sheetViews>
    <sheetView showGridLines="0" zoomScale="115" zoomScaleNormal="115" zoomScalePageLayoutView="0" workbookViewId="0" topLeftCell="A28">
      <selection activeCell="R25" sqref="R25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7" t="s">
        <v>858</v>
      </c>
    </row>
    <row r="3" spans="2:15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.75" customHeight="1">
      <c r="B5" s="1093" t="s">
        <v>861</v>
      </c>
      <c r="C5" s="1093"/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  <c r="O5" s="16"/>
    </row>
    <row r="6" spans="2:15" ht="15.75" customHeight="1">
      <c r="B6" s="1093"/>
      <c r="C6" s="1093"/>
      <c r="D6" s="1093"/>
      <c r="E6" s="1093"/>
      <c r="F6" s="1093"/>
      <c r="G6" s="1093"/>
      <c r="H6" s="1093"/>
      <c r="I6" s="1093"/>
      <c r="J6" s="1093"/>
      <c r="K6" s="1093"/>
      <c r="L6" s="1093"/>
      <c r="M6" s="1093"/>
      <c r="N6" s="1093"/>
      <c r="O6" s="16"/>
    </row>
    <row r="7" spans="2:15" ht="15" thickBot="1">
      <c r="B7" s="465"/>
      <c r="C7" s="466"/>
      <c r="D7" s="466"/>
      <c r="E7" s="466"/>
      <c r="F7" s="466"/>
      <c r="G7" s="467"/>
      <c r="H7" s="467"/>
      <c r="I7" s="467"/>
      <c r="J7" s="467"/>
      <c r="K7" s="467"/>
      <c r="L7" s="467"/>
      <c r="M7" s="174"/>
      <c r="N7" s="175" t="s">
        <v>43</v>
      </c>
      <c r="O7" s="16"/>
    </row>
    <row r="8" spans="2:15" ht="15" customHeight="1">
      <c r="B8" s="1074" t="s">
        <v>859</v>
      </c>
      <c r="C8" s="1077" t="s">
        <v>21</v>
      </c>
      <c r="D8" s="1078"/>
      <c r="E8" s="1079"/>
      <c r="F8" s="1062" t="s">
        <v>191</v>
      </c>
      <c r="G8" s="1063"/>
      <c r="H8" s="1064"/>
      <c r="I8" s="1062" t="s">
        <v>88</v>
      </c>
      <c r="J8" s="1063"/>
      <c r="K8" s="1064"/>
      <c r="L8" s="1062" t="s">
        <v>89</v>
      </c>
      <c r="M8" s="1063"/>
      <c r="N8" s="1064"/>
      <c r="O8" s="17"/>
    </row>
    <row r="9" spans="2:15" ht="12.75" customHeight="1">
      <c r="B9" s="1075"/>
      <c r="C9" s="1058" t="s">
        <v>46</v>
      </c>
      <c r="D9" s="1066" t="s">
        <v>190</v>
      </c>
      <c r="E9" s="1060" t="s">
        <v>246</v>
      </c>
      <c r="F9" s="1058" t="s">
        <v>46</v>
      </c>
      <c r="G9" s="1066" t="s">
        <v>190</v>
      </c>
      <c r="H9" s="1060" t="s">
        <v>246</v>
      </c>
      <c r="I9" s="1058" t="s">
        <v>46</v>
      </c>
      <c r="J9" s="1066" t="s">
        <v>190</v>
      </c>
      <c r="K9" s="1060" t="s">
        <v>246</v>
      </c>
      <c r="L9" s="1058" t="s">
        <v>46</v>
      </c>
      <c r="M9" s="1066" t="s">
        <v>190</v>
      </c>
      <c r="N9" s="1060" t="s">
        <v>246</v>
      </c>
      <c r="O9" s="16"/>
    </row>
    <row r="10" spans="1:15" ht="21.75" customHeight="1" thickBot="1">
      <c r="A10" s="10"/>
      <c r="B10" s="1076"/>
      <c r="C10" s="1059"/>
      <c r="D10" s="1067"/>
      <c r="E10" s="1061"/>
      <c r="F10" s="1059"/>
      <c r="G10" s="1067"/>
      <c r="H10" s="1061"/>
      <c r="I10" s="1059"/>
      <c r="J10" s="1067"/>
      <c r="K10" s="1061"/>
      <c r="L10" s="1059"/>
      <c r="M10" s="1067"/>
      <c r="N10" s="1061"/>
      <c r="O10" s="16"/>
    </row>
    <row r="11" spans="1:15" ht="14.25" customHeight="1">
      <c r="A11" s="10"/>
      <c r="B11" s="468" t="s">
        <v>90</v>
      </c>
      <c r="C11" s="439"/>
      <c r="D11" s="435"/>
      <c r="E11" s="469"/>
      <c r="F11" s="437"/>
      <c r="G11" s="180"/>
      <c r="H11" s="438"/>
      <c r="I11" s="437"/>
      <c r="J11" s="180"/>
      <c r="K11" s="438"/>
      <c r="L11" s="439"/>
      <c r="M11" s="435"/>
      <c r="N11" s="438"/>
      <c r="O11" s="16"/>
    </row>
    <row r="12" spans="1:15" ht="14.25" customHeight="1">
      <c r="A12" s="10"/>
      <c r="B12" s="470" t="s">
        <v>91</v>
      </c>
      <c r="C12" s="447"/>
      <c r="D12" s="442"/>
      <c r="E12" s="471"/>
      <c r="F12" s="444"/>
      <c r="G12" s="445"/>
      <c r="H12" s="446"/>
      <c r="I12" s="444"/>
      <c r="J12" s="445"/>
      <c r="K12" s="446"/>
      <c r="L12" s="447"/>
      <c r="M12" s="442"/>
      <c r="N12" s="446"/>
      <c r="O12" s="16"/>
    </row>
    <row r="13" spans="1:15" ht="14.25" customHeight="1">
      <c r="A13" s="10"/>
      <c r="B13" s="470" t="s">
        <v>92</v>
      </c>
      <c r="C13" s="447"/>
      <c r="D13" s="442"/>
      <c r="E13" s="471"/>
      <c r="F13" s="444"/>
      <c r="G13" s="445"/>
      <c r="H13" s="446"/>
      <c r="I13" s="444"/>
      <c r="J13" s="445"/>
      <c r="K13" s="446"/>
      <c r="L13" s="447"/>
      <c r="M13" s="442"/>
      <c r="N13" s="446"/>
      <c r="O13" s="16"/>
    </row>
    <row r="14" spans="1:15" ht="14.25" customHeight="1">
      <c r="A14" s="10"/>
      <c r="B14" s="470" t="s">
        <v>93</v>
      </c>
      <c r="C14" s="447"/>
      <c r="D14" s="442"/>
      <c r="E14" s="471"/>
      <c r="F14" s="444"/>
      <c r="G14" s="445"/>
      <c r="H14" s="446"/>
      <c r="I14" s="444"/>
      <c r="J14" s="445"/>
      <c r="K14" s="446"/>
      <c r="L14" s="447"/>
      <c r="M14" s="442"/>
      <c r="N14" s="446"/>
      <c r="O14" s="16"/>
    </row>
    <row r="15" spans="1:15" ht="14.25" customHeight="1">
      <c r="A15" s="10"/>
      <c r="B15" s="470" t="s">
        <v>94</v>
      </c>
      <c r="C15" s="447"/>
      <c r="D15" s="442"/>
      <c r="E15" s="471"/>
      <c r="F15" s="444"/>
      <c r="G15" s="445"/>
      <c r="H15" s="446"/>
      <c r="I15" s="444"/>
      <c r="J15" s="445"/>
      <c r="K15" s="446"/>
      <c r="L15" s="447"/>
      <c r="M15" s="442"/>
      <c r="N15" s="446"/>
      <c r="O15" s="16"/>
    </row>
    <row r="16" spans="1:15" ht="14.25" customHeight="1">
      <c r="A16" s="10"/>
      <c r="B16" s="470" t="s">
        <v>95</v>
      </c>
      <c r="C16" s="447"/>
      <c r="D16" s="442"/>
      <c r="E16" s="471"/>
      <c r="F16" s="444"/>
      <c r="G16" s="445"/>
      <c r="H16" s="446"/>
      <c r="I16" s="444"/>
      <c r="J16" s="445"/>
      <c r="K16" s="446"/>
      <c r="L16" s="447"/>
      <c r="M16" s="442"/>
      <c r="N16" s="446"/>
      <c r="O16" s="16"/>
    </row>
    <row r="17" spans="1:15" ht="14.25" customHeight="1">
      <c r="A17" s="10"/>
      <c r="B17" s="470" t="s">
        <v>96</v>
      </c>
      <c r="C17" s="447"/>
      <c r="D17" s="442"/>
      <c r="E17" s="471"/>
      <c r="F17" s="444"/>
      <c r="G17" s="445"/>
      <c r="H17" s="446"/>
      <c r="I17" s="444"/>
      <c r="J17" s="445"/>
      <c r="K17" s="446"/>
      <c r="L17" s="447"/>
      <c r="M17" s="442"/>
      <c r="N17" s="446"/>
      <c r="O17" s="16"/>
    </row>
    <row r="18" spans="1:15" ht="14.25" customHeight="1">
      <c r="A18" s="10"/>
      <c r="B18" s="470" t="s">
        <v>97</v>
      </c>
      <c r="C18" s="447"/>
      <c r="D18" s="442"/>
      <c r="E18" s="471"/>
      <c r="F18" s="444"/>
      <c r="G18" s="445"/>
      <c r="H18" s="446"/>
      <c r="I18" s="444"/>
      <c r="J18" s="445"/>
      <c r="K18" s="446"/>
      <c r="L18" s="447"/>
      <c r="M18" s="442"/>
      <c r="N18" s="446"/>
      <c r="O18" s="16"/>
    </row>
    <row r="19" spans="1:15" ht="14.25" customHeight="1">
      <c r="A19" s="10"/>
      <c r="B19" s="470" t="s">
        <v>98</v>
      </c>
      <c r="C19" s="447"/>
      <c r="D19" s="442"/>
      <c r="E19" s="471"/>
      <c r="F19" s="444"/>
      <c r="G19" s="445"/>
      <c r="H19" s="446"/>
      <c r="I19" s="444"/>
      <c r="J19" s="445"/>
      <c r="K19" s="446"/>
      <c r="L19" s="447"/>
      <c r="M19" s="442"/>
      <c r="N19" s="446"/>
      <c r="O19" s="16"/>
    </row>
    <row r="20" spans="1:15" ht="14.25" customHeight="1">
      <c r="A20" s="10"/>
      <c r="B20" s="470" t="s">
        <v>99</v>
      </c>
      <c r="C20" s="447"/>
      <c r="D20" s="442"/>
      <c r="E20" s="471"/>
      <c r="F20" s="444"/>
      <c r="G20" s="445"/>
      <c r="H20" s="446"/>
      <c r="I20" s="444"/>
      <c r="J20" s="445"/>
      <c r="K20" s="446"/>
      <c r="L20" s="447"/>
      <c r="M20" s="442"/>
      <c r="N20" s="446"/>
      <c r="O20" s="16"/>
    </row>
    <row r="21" spans="1:15" ht="14.25" customHeight="1">
      <c r="A21" s="10"/>
      <c r="B21" s="470" t="s">
        <v>100</v>
      </c>
      <c r="C21" s="447"/>
      <c r="D21" s="442"/>
      <c r="E21" s="471"/>
      <c r="F21" s="444"/>
      <c r="G21" s="445"/>
      <c r="H21" s="446"/>
      <c r="I21" s="444"/>
      <c r="J21" s="445"/>
      <c r="K21" s="446"/>
      <c r="L21" s="447"/>
      <c r="M21" s="442"/>
      <c r="N21" s="446"/>
      <c r="O21" s="16"/>
    </row>
    <row r="22" spans="1:15" ht="14.25" customHeight="1">
      <c r="A22" s="10"/>
      <c r="B22" s="470" t="s">
        <v>101</v>
      </c>
      <c r="C22" s="447"/>
      <c r="D22" s="442"/>
      <c r="E22" s="471"/>
      <c r="F22" s="444"/>
      <c r="G22" s="445"/>
      <c r="H22" s="446"/>
      <c r="I22" s="444"/>
      <c r="J22" s="445"/>
      <c r="K22" s="446"/>
      <c r="L22" s="447"/>
      <c r="M22" s="442"/>
      <c r="N22" s="446"/>
      <c r="O22" s="16"/>
    </row>
    <row r="23" spans="1:15" ht="14.25" customHeight="1">
      <c r="A23" s="10"/>
      <c r="B23" s="472" t="s">
        <v>21</v>
      </c>
      <c r="C23" s="447"/>
      <c r="D23" s="449"/>
      <c r="E23" s="473"/>
      <c r="F23" s="444"/>
      <c r="G23" s="445"/>
      <c r="H23" s="446"/>
      <c r="I23" s="444"/>
      <c r="J23" s="445"/>
      <c r="K23" s="446"/>
      <c r="L23" s="474"/>
      <c r="M23" s="449"/>
      <c r="N23" s="446"/>
      <c r="O23" s="16"/>
    </row>
    <row r="24" spans="1:15" ht="14.25" customHeight="1" thickBot="1">
      <c r="A24" s="10"/>
      <c r="B24" s="475" t="s">
        <v>102</v>
      </c>
      <c r="C24" s="476"/>
      <c r="D24" s="458"/>
      <c r="E24" s="477"/>
      <c r="F24" s="460"/>
      <c r="G24" s="461"/>
      <c r="H24" s="462"/>
      <c r="I24" s="460"/>
      <c r="J24" s="461"/>
      <c r="K24" s="462"/>
      <c r="L24" s="463"/>
      <c r="M24" s="458"/>
      <c r="N24" s="462"/>
      <c r="O24" s="16"/>
    </row>
    <row r="25" spans="2:15" ht="14.25">
      <c r="B25" s="1065" t="s">
        <v>803</v>
      </c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74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5.75" customHeight="1">
      <c r="B29" s="1093" t="s">
        <v>862</v>
      </c>
      <c r="C29" s="1093"/>
      <c r="D29" s="1093"/>
      <c r="E29" s="1093"/>
      <c r="F29" s="1093"/>
      <c r="G29" s="1093"/>
      <c r="H29" s="1093"/>
      <c r="I29" s="1093"/>
      <c r="J29" s="1093"/>
      <c r="K29" s="1093"/>
      <c r="L29" s="1093"/>
      <c r="M29" s="1093"/>
      <c r="N29" s="1093"/>
      <c r="O29" s="16"/>
    </row>
    <row r="30" spans="2:15" ht="15.75" customHeight="1">
      <c r="B30" s="1093"/>
      <c r="C30" s="1093"/>
      <c r="D30" s="1093"/>
      <c r="E30" s="1093"/>
      <c r="F30" s="1093"/>
      <c r="G30" s="1093"/>
      <c r="H30" s="1093"/>
      <c r="I30" s="1093"/>
      <c r="J30" s="1093"/>
      <c r="K30" s="1093"/>
      <c r="L30" s="1093"/>
      <c r="M30" s="1093"/>
      <c r="N30" s="1093"/>
      <c r="O30" s="16"/>
    </row>
    <row r="31" spans="2:15" ht="15" thickBot="1">
      <c r="B31" s="465"/>
      <c r="C31" s="466"/>
      <c r="D31" s="466"/>
      <c r="E31" s="466"/>
      <c r="F31" s="466"/>
      <c r="G31" s="467"/>
      <c r="H31" s="467"/>
      <c r="I31" s="467"/>
      <c r="J31" s="467"/>
      <c r="K31" s="467"/>
      <c r="L31" s="467"/>
      <c r="M31" s="174"/>
      <c r="N31" s="175" t="s">
        <v>43</v>
      </c>
      <c r="O31" s="16"/>
    </row>
    <row r="32" spans="2:15" ht="15" customHeight="1">
      <c r="B32" s="1074" t="s">
        <v>860</v>
      </c>
      <c r="C32" s="1077" t="s">
        <v>21</v>
      </c>
      <c r="D32" s="1078"/>
      <c r="E32" s="1079"/>
      <c r="F32" s="1062" t="s">
        <v>191</v>
      </c>
      <c r="G32" s="1063"/>
      <c r="H32" s="1064"/>
      <c r="I32" s="1062" t="s">
        <v>88</v>
      </c>
      <c r="J32" s="1063"/>
      <c r="K32" s="1064"/>
      <c r="L32" s="1062" t="s">
        <v>89</v>
      </c>
      <c r="M32" s="1063"/>
      <c r="N32" s="1064"/>
      <c r="O32" s="16"/>
    </row>
    <row r="33" spans="2:15" ht="12.75" customHeight="1">
      <c r="B33" s="1075"/>
      <c r="C33" s="1058" t="s">
        <v>46</v>
      </c>
      <c r="D33" s="1066" t="s">
        <v>190</v>
      </c>
      <c r="E33" s="1060" t="s">
        <v>246</v>
      </c>
      <c r="F33" s="1058" t="s">
        <v>46</v>
      </c>
      <c r="G33" s="1066" t="s">
        <v>190</v>
      </c>
      <c r="H33" s="1060" t="s">
        <v>246</v>
      </c>
      <c r="I33" s="1058" t="s">
        <v>46</v>
      </c>
      <c r="J33" s="1066" t="s">
        <v>190</v>
      </c>
      <c r="K33" s="1060" t="s">
        <v>246</v>
      </c>
      <c r="L33" s="1058" t="s">
        <v>46</v>
      </c>
      <c r="M33" s="1066" t="s">
        <v>190</v>
      </c>
      <c r="N33" s="1060" t="s">
        <v>246</v>
      </c>
      <c r="O33" s="16"/>
    </row>
    <row r="34" spans="2:15" ht="13.5" thickBot="1">
      <c r="B34" s="1080"/>
      <c r="C34" s="1059"/>
      <c r="D34" s="1067"/>
      <c r="E34" s="1061"/>
      <c r="F34" s="1059"/>
      <c r="G34" s="1067"/>
      <c r="H34" s="1061"/>
      <c r="I34" s="1059"/>
      <c r="J34" s="1067"/>
      <c r="K34" s="1061"/>
      <c r="L34" s="1059"/>
      <c r="M34" s="1067"/>
      <c r="N34" s="1061"/>
      <c r="O34" s="16"/>
    </row>
    <row r="35" spans="2:15" ht="14.25">
      <c r="B35" s="478" t="s">
        <v>90</v>
      </c>
      <c r="C35" s="439"/>
      <c r="D35" s="435"/>
      <c r="E35" s="436"/>
      <c r="F35" s="183"/>
      <c r="G35" s="180"/>
      <c r="H35" s="438"/>
      <c r="I35" s="183"/>
      <c r="J35" s="180"/>
      <c r="K35" s="438"/>
      <c r="L35" s="434"/>
      <c r="M35" s="435"/>
      <c r="N35" s="438"/>
      <c r="O35" s="16"/>
    </row>
    <row r="36" spans="2:15" ht="14.25">
      <c r="B36" s="479" t="s">
        <v>91</v>
      </c>
      <c r="C36" s="447"/>
      <c r="D36" s="442"/>
      <c r="E36" s="443"/>
      <c r="F36" s="480"/>
      <c r="G36" s="445"/>
      <c r="H36" s="446"/>
      <c r="I36" s="480"/>
      <c r="J36" s="445"/>
      <c r="K36" s="446"/>
      <c r="L36" s="441"/>
      <c r="M36" s="442"/>
      <c r="N36" s="446"/>
      <c r="O36" s="16"/>
    </row>
    <row r="37" spans="2:15" ht="14.25">
      <c r="B37" s="479" t="s">
        <v>92</v>
      </c>
      <c r="C37" s="447"/>
      <c r="D37" s="442"/>
      <c r="E37" s="443"/>
      <c r="F37" s="480"/>
      <c r="G37" s="445"/>
      <c r="H37" s="446"/>
      <c r="I37" s="480"/>
      <c r="J37" s="445"/>
      <c r="K37" s="446"/>
      <c r="L37" s="441"/>
      <c r="M37" s="442"/>
      <c r="N37" s="446"/>
      <c r="O37" s="16"/>
    </row>
    <row r="38" spans="2:15" ht="14.25">
      <c r="B38" s="479" t="s">
        <v>93</v>
      </c>
      <c r="C38" s="447"/>
      <c r="D38" s="442"/>
      <c r="E38" s="443"/>
      <c r="F38" s="480"/>
      <c r="G38" s="445"/>
      <c r="H38" s="446"/>
      <c r="I38" s="480"/>
      <c r="J38" s="445"/>
      <c r="K38" s="446"/>
      <c r="L38" s="441"/>
      <c r="M38" s="442"/>
      <c r="N38" s="446"/>
      <c r="O38" s="16"/>
    </row>
    <row r="39" spans="2:15" ht="14.25">
      <c r="B39" s="479" t="s">
        <v>94</v>
      </c>
      <c r="C39" s="447"/>
      <c r="D39" s="442"/>
      <c r="E39" s="443"/>
      <c r="F39" s="480"/>
      <c r="G39" s="445"/>
      <c r="H39" s="446"/>
      <c r="I39" s="480"/>
      <c r="J39" s="445"/>
      <c r="K39" s="446"/>
      <c r="L39" s="441"/>
      <c r="M39" s="442"/>
      <c r="N39" s="446"/>
      <c r="O39" s="16"/>
    </row>
    <row r="40" spans="2:15" ht="14.25">
      <c r="B40" s="479" t="s">
        <v>95</v>
      </c>
      <c r="C40" s="447"/>
      <c r="D40" s="442"/>
      <c r="E40" s="443"/>
      <c r="F40" s="480"/>
      <c r="G40" s="445"/>
      <c r="H40" s="446"/>
      <c r="I40" s="480"/>
      <c r="J40" s="445"/>
      <c r="K40" s="446"/>
      <c r="L40" s="441"/>
      <c r="M40" s="442"/>
      <c r="N40" s="446"/>
      <c r="O40" s="16"/>
    </row>
    <row r="41" spans="2:15" ht="14.25">
      <c r="B41" s="479" t="s">
        <v>96</v>
      </c>
      <c r="C41" s="447"/>
      <c r="D41" s="442"/>
      <c r="E41" s="443"/>
      <c r="F41" s="480"/>
      <c r="G41" s="445"/>
      <c r="H41" s="446"/>
      <c r="I41" s="480"/>
      <c r="J41" s="445"/>
      <c r="K41" s="446"/>
      <c r="L41" s="441"/>
      <c r="M41" s="442"/>
      <c r="N41" s="446"/>
      <c r="O41" s="16"/>
    </row>
    <row r="42" spans="2:15" ht="14.25">
      <c r="B42" s="479" t="s">
        <v>97</v>
      </c>
      <c r="C42" s="447"/>
      <c r="D42" s="442"/>
      <c r="E42" s="443"/>
      <c r="F42" s="480"/>
      <c r="G42" s="445"/>
      <c r="H42" s="446"/>
      <c r="I42" s="480"/>
      <c r="J42" s="445"/>
      <c r="K42" s="446"/>
      <c r="L42" s="441"/>
      <c r="M42" s="442"/>
      <c r="N42" s="446"/>
      <c r="O42" s="16"/>
    </row>
    <row r="43" spans="2:15" ht="14.25">
      <c r="B43" s="479" t="s">
        <v>98</v>
      </c>
      <c r="C43" s="447"/>
      <c r="D43" s="442"/>
      <c r="E43" s="443"/>
      <c r="F43" s="480"/>
      <c r="G43" s="445"/>
      <c r="H43" s="446"/>
      <c r="I43" s="480"/>
      <c r="J43" s="445"/>
      <c r="K43" s="446"/>
      <c r="L43" s="441"/>
      <c r="M43" s="442"/>
      <c r="N43" s="446"/>
      <c r="O43" s="16"/>
    </row>
    <row r="44" spans="2:15" ht="14.25">
      <c r="B44" s="479" t="s">
        <v>99</v>
      </c>
      <c r="C44" s="447"/>
      <c r="D44" s="442"/>
      <c r="E44" s="443"/>
      <c r="F44" s="480"/>
      <c r="G44" s="445"/>
      <c r="H44" s="446"/>
      <c r="I44" s="480"/>
      <c r="J44" s="445"/>
      <c r="K44" s="446"/>
      <c r="L44" s="441"/>
      <c r="M44" s="442"/>
      <c r="N44" s="446"/>
      <c r="O44" s="16"/>
    </row>
    <row r="45" spans="2:15" ht="14.25">
      <c r="B45" s="479" t="s">
        <v>100</v>
      </c>
      <c r="C45" s="447"/>
      <c r="D45" s="442"/>
      <c r="E45" s="443"/>
      <c r="F45" s="480"/>
      <c r="G45" s="445"/>
      <c r="H45" s="446"/>
      <c r="I45" s="480"/>
      <c r="J45" s="445"/>
      <c r="K45" s="446"/>
      <c r="L45" s="441"/>
      <c r="M45" s="442"/>
      <c r="N45" s="446"/>
      <c r="O45" s="16"/>
    </row>
    <row r="46" spans="2:15" ht="14.25">
      <c r="B46" s="479" t="s">
        <v>101</v>
      </c>
      <c r="C46" s="447"/>
      <c r="D46" s="442"/>
      <c r="E46" s="443"/>
      <c r="F46" s="480"/>
      <c r="G46" s="445"/>
      <c r="H46" s="446"/>
      <c r="I46" s="480"/>
      <c r="J46" s="445"/>
      <c r="K46" s="446"/>
      <c r="L46" s="441"/>
      <c r="M46" s="442"/>
      <c r="N46" s="446"/>
      <c r="O46" s="16"/>
    </row>
    <row r="47" spans="2:15" ht="14.25">
      <c r="B47" s="481" t="s">
        <v>21</v>
      </c>
      <c r="C47" s="447"/>
      <c r="D47" s="449"/>
      <c r="E47" s="450"/>
      <c r="F47" s="480"/>
      <c r="G47" s="445"/>
      <c r="H47" s="446"/>
      <c r="I47" s="480"/>
      <c r="J47" s="445"/>
      <c r="K47" s="446"/>
      <c r="L47" s="482"/>
      <c r="M47" s="449"/>
      <c r="N47" s="446"/>
      <c r="O47" s="16"/>
    </row>
    <row r="48" spans="2:15" ht="15" thickBot="1">
      <c r="B48" s="483" t="s">
        <v>102</v>
      </c>
      <c r="C48" s="476"/>
      <c r="D48" s="458"/>
      <c r="E48" s="459"/>
      <c r="F48" s="484"/>
      <c r="G48" s="461"/>
      <c r="H48" s="462"/>
      <c r="I48" s="484"/>
      <c r="J48" s="461"/>
      <c r="K48" s="462"/>
      <c r="L48" s="485"/>
      <c r="M48" s="458"/>
      <c r="N48" s="462"/>
      <c r="O48" s="16"/>
    </row>
    <row r="49" spans="2:15" ht="14.25">
      <c r="B49" s="1065" t="s">
        <v>803</v>
      </c>
      <c r="C49" s="1065"/>
      <c r="D49" s="1065"/>
      <c r="E49" s="1065"/>
      <c r="F49" s="1065"/>
      <c r="G49" s="1065"/>
      <c r="H49" s="1065"/>
      <c r="I49" s="1065"/>
      <c r="J49" s="1065"/>
      <c r="K49" s="1065"/>
      <c r="L49" s="1065"/>
      <c r="M49" s="1065"/>
      <c r="N49" s="174"/>
      <c r="O49" s="16"/>
    </row>
  </sheetData>
  <sheetProtection/>
  <mergeCells count="38">
    <mergeCell ref="M33:M34"/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  <mergeCell ref="L33:L34"/>
    <mergeCell ref="B32:B34"/>
    <mergeCell ref="C32:E32"/>
    <mergeCell ref="F32:H32"/>
    <mergeCell ref="I32:K32"/>
    <mergeCell ref="L32:N32"/>
    <mergeCell ref="C33:C34"/>
    <mergeCell ref="D33:D34"/>
    <mergeCell ref="E33:E34"/>
    <mergeCell ref="F33:F34"/>
    <mergeCell ref="L9:L10"/>
    <mergeCell ref="M9:M10"/>
    <mergeCell ref="N9:N10"/>
    <mergeCell ref="B25:M25"/>
    <mergeCell ref="D9:D10"/>
    <mergeCell ref="E9:E10"/>
    <mergeCell ref="F9:F10"/>
    <mergeCell ref="G9:G10"/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44"/>
  <sheetViews>
    <sheetView showGridLines="0" zoomScale="115" zoomScaleNormal="115" zoomScalePageLayoutView="0" workbookViewId="0" topLeftCell="A34">
      <selection activeCell="K41" sqref="K41"/>
    </sheetView>
  </sheetViews>
  <sheetFormatPr defaultColWidth="9.140625" defaultRowHeight="12.75"/>
  <cols>
    <col min="1" max="1" width="3.851562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7" t="s">
        <v>347</v>
      </c>
    </row>
    <row r="2" spans="2:12" ht="20.25" customHeight="1">
      <c r="B2" s="1094" t="s">
        <v>234</v>
      </c>
      <c r="C2" s="1094"/>
      <c r="D2" s="1094"/>
      <c r="E2" s="1094"/>
      <c r="F2" s="1094"/>
      <c r="G2" s="1094"/>
      <c r="H2" s="1094"/>
      <c r="I2" s="1094"/>
      <c r="J2" s="1094"/>
      <c r="K2" s="498"/>
      <c r="L2" s="498"/>
    </row>
    <row r="3" spans="2:13" ht="15" thickBot="1">
      <c r="B3" s="499"/>
      <c r="C3" s="500"/>
      <c r="D3" s="500"/>
      <c r="E3" s="500"/>
      <c r="F3" s="500"/>
      <c r="G3" s="499"/>
      <c r="H3" s="499"/>
      <c r="I3" s="499"/>
      <c r="J3" s="547" t="s">
        <v>43</v>
      </c>
      <c r="K3" s="499"/>
      <c r="L3" s="501"/>
      <c r="M3" s="8"/>
    </row>
    <row r="4" spans="2:13" ht="30" customHeight="1">
      <c r="B4" s="1095" t="s">
        <v>235</v>
      </c>
      <c r="C4" s="1097" t="s">
        <v>810</v>
      </c>
      <c r="D4" s="1098"/>
      <c r="E4" s="1098"/>
      <c r="F4" s="1099"/>
      <c r="G4" s="1098" t="s">
        <v>811</v>
      </c>
      <c r="H4" s="1098"/>
      <c r="I4" s="1098"/>
      <c r="J4" s="1099"/>
      <c r="K4" s="502"/>
      <c r="L4" s="502"/>
      <c r="M4" s="8"/>
    </row>
    <row r="5" spans="2:13" ht="26.25" thickBot="1">
      <c r="B5" s="1096"/>
      <c r="C5" s="529" t="s">
        <v>239</v>
      </c>
      <c r="D5" s="530" t="s">
        <v>196</v>
      </c>
      <c r="E5" s="530" t="s">
        <v>237</v>
      </c>
      <c r="F5" s="531" t="s">
        <v>238</v>
      </c>
      <c r="G5" s="529" t="s">
        <v>239</v>
      </c>
      <c r="H5" s="530" t="s">
        <v>196</v>
      </c>
      <c r="I5" s="530" t="s">
        <v>237</v>
      </c>
      <c r="J5" s="531" t="s">
        <v>238</v>
      </c>
      <c r="K5" s="506"/>
      <c r="L5" s="506"/>
      <c r="M5" s="8"/>
    </row>
    <row r="6" spans="2:13" ht="13.5" thickBot="1">
      <c r="B6" s="532"/>
      <c r="C6" s="508" t="s">
        <v>240</v>
      </c>
      <c r="D6" s="509">
        <v>1</v>
      </c>
      <c r="E6" s="509">
        <v>2</v>
      </c>
      <c r="F6" s="510">
        <v>3</v>
      </c>
      <c r="G6" s="508" t="s">
        <v>240</v>
      </c>
      <c r="H6" s="509">
        <v>1</v>
      </c>
      <c r="I6" s="509">
        <v>2</v>
      </c>
      <c r="J6" s="510">
        <v>3</v>
      </c>
      <c r="K6" s="506"/>
      <c r="L6" s="506"/>
      <c r="M6" s="8"/>
    </row>
    <row r="7" spans="2:13" ht="14.25">
      <c r="B7" s="211" t="s">
        <v>90</v>
      </c>
      <c r="C7" s="671"/>
      <c r="D7" s="435"/>
      <c r="E7" s="180"/>
      <c r="F7" s="438"/>
      <c r="G7" s="434">
        <f>H7+(I7*J7)</f>
        <v>0</v>
      </c>
      <c r="H7" s="435"/>
      <c r="I7" s="180"/>
      <c r="J7" s="438"/>
      <c r="K7" s="511"/>
      <c r="L7" s="511"/>
      <c r="M7" s="8"/>
    </row>
    <row r="8" spans="2:13" ht="14.25">
      <c r="B8" s="209" t="s">
        <v>91</v>
      </c>
      <c r="C8" s="672"/>
      <c r="D8" s="442"/>
      <c r="E8" s="445"/>
      <c r="F8" s="446"/>
      <c r="G8" s="434">
        <v>15000</v>
      </c>
      <c r="H8" s="442">
        <v>5000</v>
      </c>
      <c r="I8" s="445">
        <v>5000</v>
      </c>
      <c r="J8" s="446">
        <v>2</v>
      </c>
      <c r="K8" s="511"/>
      <c r="L8" s="511"/>
      <c r="M8" s="8"/>
    </row>
    <row r="9" spans="2:13" ht="14.25">
      <c r="B9" s="209" t="s">
        <v>92</v>
      </c>
      <c r="C9" s="672"/>
      <c r="D9" s="442"/>
      <c r="E9" s="445"/>
      <c r="F9" s="446"/>
      <c r="G9" s="434">
        <v>15000</v>
      </c>
      <c r="H9" s="442">
        <v>5000</v>
      </c>
      <c r="I9" s="445">
        <v>5000</v>
      </c>
      <c r="J9" s="446">
        <v>2</v>
      </c>
      <c r="K9" s="511"/>
      <c r="L9" s="511"/>
      <c r="M9" s="8"/>
    </row>
    <row r="10" spans="2:13" ht="14.25">
      <c r="B10" s="209" t="s">
        <v>93</v>
      </c>
      <c r="C10" s="672">
        <v>12879.6</v>
      </c>
      <c r="D10" s="442">
        <v>4294</v>
      </c>
      <c r="E10" s="445">
        <v>4293</v>
      </c>
      <c r="F10" s="446">
        <v>2</v>
      </c>
      <c r="G10" s="434">
        <f>H10+(I10*J10)</f>
        <v>0</v>
      </c>
      <c r="H10" s="442"/>
      <c r="I10" s="445"/>
      <c r="J10" s="446"/>
      <c r="K10" s="511"/>
      <c r="L10" s="511"/>
      <c r="M10" s="8"/>
    </row>
    <row r="11" spans="2:13" ht="14.25">
      <c r="B11" s="209" t="s">
        <v>94</v>
      </c>
      <c r="C11" s="673"/>
      <c r="D11" s="442"/>
      <c r="E11" s="445"/>
      <c r="F11" s="446"/>
      <c r="G11" s="434">
        <v>15000</v>
      </c>
      <c r="H11" s="442">
        <v>5000</v>
      </c>
      <c r="I11" s="445">
        <v>5000</v>
      </c>
      <c r="J11" s="446">
        <v>2</v>
      </c>
      <c r="K11" s="511"/>
      <c r="L11" s="511"/>
      <c r="M11" s="8"/>
    </row>
    <row r="12" spans="2:13" ht="14.25">
      <c r="B12" s="209" t="s">
        <v>95</v>
      </c>
      <c r="C12" s="672"/>
      <c r="D12" s="442"/>
      <c r="E12" s="445"/>
      <c r="F12" s="446"/>
      <c r="G12" s="434">
        <v>15000</v>
      </c>
      <c r="H12" s="442">
        <v>5000</v>
      </c>
      <c r="I12" s="445">
        <v>5000</v>
      </c>
      <c r="J12" s="446">
        <v>2</v>
      </c>
      <c r="K12" s="511"/>
      <c r="L12" s="511"/>
      <c r="M12" s="8"/>
    </row>
    <row r="13" spans="2:13" ht="14.25">
      <c r="B13" s="209" t="s">
        <v>96</v>
      </c>
      <c r="C13" s="672">
        <v>8990</v>
      </c>
      <c r="D13" s="442">
        <v>0</v>
      </c>
      <c r="E13" s="445">
        <v>4495</v>
      </c>
      <c r="F13" s="446">
        <v>2</v>
      </c>
      <c r="G13" s="434">
        <f>H13+(I13*J13)</f>
        <v>0</v>
      </c>
      <c r="H13" s="442"/>
      <c r="I13" s="445"/>
      <c r="J13" s="446"/>
      <c r="K13" s="511"/>
      <c r="L13" s="511"/>
      <c r="M13" s="8"/>
    </row>
    <row r="14" spans="2:13" ht="14.25">
      <c r="B14" s="209" t="s">
        <v>97</v>
      </c>
      <c r="C14" s="672"/>
      <c r="D14" s="442"/>
      <c r="E14" s="445"/>
      <c r="F14" s="446"/>
      <c r="G14" s="434">
        <v>18000</v>
      </c>
      <c r="H14" s="442">
        <v>6000</v>
      </c>
      <c r="I14" s="445">
        <v>6000</v>
      </c>
      <c r="J14" s="446">
        <v>2</v>
      </c>
      <c r="K14" s="511"/>
      <c r="L14" s="511"/>
      <c r="M14" s="8"/>
    </row>
    <row r="15" spans="2:13" ht="14.25">
      <c r="B15" s="209" t="s">
        <v>98</v>
      </c>
      <c r="C15" s="672"/>
      <c r="D15" s="442"/>
      <c r="E15" s="445"/>
      <c r="F15" s="446"/>
      <c r="G15" s="434">
        <v>18000</v>
      </c>
      <c r="H15" s="442">
        <v>6000</v>
      </c>
      <c r="I15" s="445">
        <v>6000</v>
      </c>
      <c r="J15" s="446">
        <v>2</v>
      </c>
      <c r="K15" s="511"/>
      <c r="L15" s="511"/>
      <c r="M15" s="8"/>
    </row>
    <row r="16" spans="2:13" ht="14.25">
      <c r="B16" s="209" t="s">
        <v>99</v>
      </c>
      <c r="C16" s="672"/>
      <c r="D16" s="442"/>
      <c r="E16" s="445"/>
      <c r="F16" s="446"/>
      <c r="G16" s="434">
        <f>H16+(I16*J16)</f>
        <v>0</v>
      </c>
      <c r="H16" s="442"/>
      <c r="I16" s="445"/>
      <c r="J16" s="446"/>
      <c r="K16" s="511"/>
      <c r="L16" s="511"/>
      <c r="M16" s="8"/>
    </row>
    <row r="17" spans="2:13" ht="14.25">
      <c r="B17" s="209" t="s">
        <v>100</v>
      </c>
      <c r="C17" s="672">
        <v>13380</v>
      </c>
      <c r="D17" s="442">
        <v>4460</v>
      </c>
      <c r="E17" s="445">
        <v>4460</v>
      </c>
      <c r="F17" s="446">
        <v>2</v>
      </c>
      <c r="G17" s="434">
        <v>18000</v>
      </c>
      <c r="H17" s="442">
        <v>6000</v>
      </c>
      <c r="I17" s="445">
        <v>6000</v>
      </c>
      <c r="J17" s="446">
        <v>2</v>
      </c>
      <c r="K17" s="511"/>
      <c r="L17" s="511"/>
      <c r="M17" s="8"/>
    </row>
    <row r="18" spans="2:13" ht="15" thickBot="1">
      <c r="B18" s="210" t="s">
        <v>101</v>
      </c>
      <c r="C18" s="672">
        <v>30750</v>
      </c>
      <c r="D18" s="512">
        <v>10250</v>
      </c>
      <c r="E18" s="461">
        <v>10250</v>
      </c>
      <c r="F18" s="462">
        <v>2</v>
      </c>
      <c r="G18" s="434">
        <v>18000</v>
      </c>
      <c r="H18" s="512">
        <v>6000</v>
      </c>
      <c r="I18" s="461">
        <v>6000</v>
      </c>
      <c r="J18" s="462">
        <v>2</v>
      </c>
      <c r="K18" s="511"/>
      <c r="L18" s="511"/>
      <c r="M18" s="8"/>
    </row>
    <row r="19" spans="2:13" ht="15" thickBot="1">
      <c r="B19" s="533" t="s">
        <v>21</v>
      </c>
      <c r="C19" s="674">
        <f>SUM(C7:C18)</f>
        <v>65999.6</v>
      </c>
      <c r="D19" s="534">
        <f>SUM(D10:D18)</f>
        <v>19004</v>
      </c>
      <c r="E19" s="534">
        <f>SUM(E10:E18)</f>
        <v>23498</v>
      </c>
      <c r="F19" s="535"/>
      <c r="G19" s="674">
        <f>SUM(G7:G18)</f>
        <v>132000</v>
      </c>
      <c r="H19" s="534">
        <f>SUM(H8:H18)</f>
        <v>44000</v>
      </c>
      <c r="I19" s="534">
        <f>SUM(I8:I18)</f>
        <v>44000</v>
      </c>
      <c r="J19" s="535"/>
      <c r="K19" s="511"/>
      <c r="L19" s="511"/>
      <c r="M19" s="8"/>
    </row>
    <row r="20" spans="2:13" ht="15" thickBot="1">
      <c r="B20" s="536" t="s">
        <v>102</v>
      </c>
      <c r="C20" s="537">
        <v>16500</v>
      </c>
      <c r="D20" s="538">
        <v>5779</v>
      </c>
      <c r="E20" s="539">
        <v>5457</v>
      </c>
      <c r="F20" s="540"/>
      <c r="G20" s="537">
        <v>16500</v>
      </c>
      <c r="H20" s="538">
        <v>5500</v>
      </c>
      <c r="I20" s="539">
        <v>5500</v>
      </c>
      <c r="J20" s="540"/>
      <c r="K20" s="511"/>
      <c r="L20" s="511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1106" t="s">
        <v>236</v>
      </c>
      <c r="C24" s="1106"/>
      <c r="D24" s="1106"/>
      <c r="E24" s="1106"/>
      <c r="F24" s="1106"/>
      <c r="G24" s="1106"/>
      <c r="H24" s="1106"/>
      <c r="I24" s="1106"/>
      <c r="J24" s="1106"/>
      <c r="K24" s="513"/>
      <c r="L24" s="513"/>
    </row>
    <row r="25" spans="2:12" ht="15" thickBot="1">
      <c r="B25" s="514"/>
      <c r="C25" s="515"/>
      <c r="D25" s="515"/>
      <c r="E25" s="515"/>
      <c r="F25" s="515"/>
      <c r="G25" s="514"/>
      <c r="H25" s="516"/>
      <c r="I25" s="516"/>
      <c r="J25" s="548" t="s">
        <v>43</v>
      </c>
      <c r="K25" s="499"/>
      <c r="L25" s="501"/>
    </row>
    <row r="26" spans="2:10" ht="30" customHeight="1">
      <c r="B26" s="1100" t="s">
        <v>235</v>
      </c>
      <c r="C26" s="1102" t="s">
        <v>812</v>
      </c>
      <c r="D26" s="1103"/>
      <c r="E26" s="1103"/>
      <c r="F26" s="1103"/>
      <c r="G26" s="1104" t="s">
        <v>813</v>
      </c>
      <c r="H26" s="1103"/>
      <c r="I26" s="1103"/>
      <c r="J26" s="1105"/>
    </row>
    <row r="27" spans="2:10" ht="30" customHeight="1" thickBot="1">
      <c r="B27" s="1101"/>
      <c r="C27" s="541" t="s">
        <v>239</v>
      </c>
      <c r="D27" s="541" t="s">
        <v>196</v>
      </c>
      <c r="E27" s="541" t="s">
        <v>237</v>
      </c>
      <c r="F27" s="542" t="s">
        <v>238</v>
      </c>
      <c r="G27" s="543" t="s">
        <v>239</v>
      </c>
      <c r="H27" s="541" t="s">
        <v>196</v>
      </c>
      <c r="I27" s="541" t="s">
        <v>237</v>
      </c>
      <c r="J27" s="542" t="s">
        <v>238</v>
      </c>
    </row>
    <row r="28" spans="2:10" ht="13.5" thickBot="1">
      <c r="B28" s="544"/>
      <c r="C28" s="521" t="s">
        <v>240</v>
      </c>
      <c r="D28" s="521">
        <v>1</v>
      </c>
      <c r="E28" s="521">
        <v>2</v>
      </c>
      <c r="F28" s="522">
        <v>3</v>
      </c>
      <c r="G28" s="523" t="s">
        <v>240</v>
      </c>
      <c r="H28" s="521">
        <v>1</v>
      </c>
      <c r="I28" s="521">
        <v>2</v>
      </c>
      <c r="J28" s="522">
        <v>3</v>
      </c>
    </row>
    <row r="29" spans="2:10" ht="14.25">
      <c r="B29" s="675" t="s">
        <v>90</v>
      </c>
      <c r="C29" s="261">
        <f>D29+(E29*F29)</f>
        <v>0</v>
      </c>
      <c r="D29" s="261"/>
      <c r="E29" s="178"/>
      <c r="F29" s="267"/>
      <c r="G29" s="676">
        <f>H29+(I29*J29)</f>
        <v>0</v>
      </c>
      <c r="H29" s="261"/>
      <c r="I29" s="178"/>
      <c r="J29" s="267"/>
    </row>
    <row r="30" spans="2:10" ht="14.25">
      <c r="B30" s="677" t="s">
        <v>91</v>
      </c>
      <c r="C30" s="261">
        <f aca="true" t="shared" si="0" ref="C30:C38">D30+(E30*F30)</f>
        <v>0</v>
      </c>
      <c r="D30" s="160"/>
      <c r="E30" s="165"/>
      <c r="F30" s="165"/>
      <c r="G30" s="678">
        <v>22800</v>
      </c>
      <c r="H30" s="160">
        <v>7600</v>
      </c>
      <c r="I30" s="165">
        <v>7600</v>
      </c>
      <c r="J30" s="166">
        <v>2</v>
      </c>
    </row>
    <row r="31" spans="2:10" ht="14.25">
      <c r="B31" s="677" t="s">
        <v>92</v>
      </c>
      <c r="C31" s="261">
        <f t="shared" si="0"/>
        <v>0</v>
      </c>
      <c r="D31" s="160"/>
      <c r="E31" s="165"/>
      <c r="F31" s="165"/>
      <c r="G31" s="678">
        <v>22800</v>
      </c>
      <c r="H31" s="160">
        <v>7600</v>
      </c>
      <c r="I31" s="165">
        <v>7600</v>
      </c>
      <c r="J31" s="166">
        <v>2</v>
      </c>
    </row>
    <row r="32" spans="2:10" ht="14.25">
      <c r="B32" s="677" t="s">
        <v>93</v>
      </c>
      <c r="C32" s="261">
        <v>20250</v>
      </c>
      <c r="D32" s="160">
        <v>6750</v>
      </c>
      <c r="E32" s="165">
        <v>6750</v>
      </c>
      <c r="F32" s="165">
        <v>2</v>
      </c>
      <c r="G32" s="678">
        <f aca="true" t="shared" si="1" ref="G32:G38">H32+(I32*J32)</f>
        <v>0</v>
      </c>
      <c r="H32" s="160"/>
      <c r="I32" s="165"/>
      <c r="J32" s="166"/>
    </row>
    <row r="33" spans="2:10" ht="14.25">
      <c r="B33" s="677" t="s">
        <v>94</v>
      </c>
      <c r="C33" s="261">
        <f t="shared" si="0"/>
        <v>0</v>
      </c>
      <c r="D33" s="160"/>
      <c r="E33" s="165"/>
      <c r="F33" s="165"/>
      <c r="G33" s="678">
        <v>22800</v>
      </c>
      <c r="H33" s="160">
        <v>7600</v>
      </c>
      <c r="I33" s="165">
        <v>7600</v>
      </c>
      <c r="J33" s="166">
        <v>2</v>
      </c>
    </row>
    <row r="34" spans="2:10" ht="14.25">
      <c r="B34" s="677" t="s">
        <v>95</v>
      </c>
      <c r="C34" s="261">
        <f t="shared" si="0"/>
        <v>0</v>
      </c>
      <c r="D34" s="160"/>
      <c r="E34" s="165"/>
      <c r="F34" s="165"/>
      <c r="G34" s="678">
        <v>22800</v>
      </c>
      <c r="H34" s="160">
        <v>7600</v>
      </c>
      <c r="I34" s="165">
        <v>7600</v>
      </c>
      <c r="J34" s="166">
        <v>2</v>
      </c>
    </row>
    <row r="35" spans="2:10" ht="14.25">
      <c r="B35" s="677" t="s">
        <v>96</v>
      </c>
      <c r="C35" s="261">
        <v>14136</v>
      </c>
      <c r="D35" s="160">
        <v>0</v>
      </c>
      <c r="E35" s="165">
        <v>7068</v>
      </c>
      <c r="F35" s="165">
        <v>2</v>
      </c>
      <c r="G35" s="678">
        <f t="shared" si="1"/>
        <v>0</v>
      </c>
      <c r="H35" s="160"/>
      <c r="I35" s="165"/>
      <c r="J35" s="166"/>
    </row>
    <row r="36" spans="2:10" ht="14.25">
      <c r="B36" s="677" t="s">
        <v>97</v>
      </c>
      <c r="C36" s="261">
        <f t="shared" si="0"/>
        <v>0</v>
      </c>
      <c r="D36" s="160"/>
      <c r="E36" s="165"/>
      <c r="F36" s="165"/>
      <c r="G36" s="678">
        <v>27200</v>
      </c>
      <c r="H36" s="160">
        <v>9066</v>
      </c>
      <c r="I36" s="165">
        <v>9067</v>
      </c>
      <c r="J36" s="166">
        <v>2</v>
      </c>
    </row>
    <row r="37" spans="2:10" ht="14.25">
      <c r="B37" s="677" t="s">
        <v>98</v>
      </c>
      <c r="C37" s="261">
        <f t="shared" si="0"/>
        <v>0</v>
      </c>
      <c r="D37" s="160"/>
      <c r="E37" s="165"/>
      <c r="F37" s="165"/>
      <c r="G37" s="678">
        <v>27200</v>
      </c>
      <c r="H37" s="160">
        <v>9066</v>
      </c>
      <c r="I37" s="165">
        <v>9067</v>
      </c>
      <c r="J37" s="166">
        <v>2</v>
      </c>
    </row>
    <row r="38" spans="2:10" ht="14.25">
      <c r="B38" s="677" t="s">
        <v>99</v>
      </c>
      <c r="C38" s="261">
        <f t="shared" si="0"/>
        <v>0</v>
      </c>
      <c r="D38" s="160"/>
      <c r="E38" s="165"/>
      <c r="F38" s="165"/>
      <c r="G38" s="678">
        <f t="shared" si="1"/>
        <v>0</v>
      </c>
      <c r="H38" s="160"/>
      <c r="I38" s="165"/>
      <c r="J38" s="166"/>
    </row>
    <row r="39" spans="2:10" ht="14.25">
      <c r="B39" s="677" t="s">
        <v>100</v>
      </c>
      <c r="C39" s="261">
        <v>21037</v>
      </c>
      <c r="D39" s="160">
        <v>7013</v>
      </c>
      <c r="E39" s="165">
        <v>7012</v>
      </c>
      <c r="F39" s="165">
        <v>2</v>
      </c>
      <c r="G39" s="678">
        <v>27200</v>
      </c>
      <c r="H39" s="160">
        <v>9066</v>
      </c>
      <c r="I39" s="165">
        <v>9067</v>
      </c>
      <c r="J39" s="166">
        <v>2</v>
      </c>
    </row>
    <row r="40" spans="2:10" ht="15" thickBot="1">
      <c r="B40" s="679" t="s">
        <v>101</v>
      </c>
      <c r="C40" s="261">
        <v>44577</v>
      </c>
      <c r="D40" s="680">
        <v>14859</v>
      </c>
      <c r="E40" s="167">
        <v>14859</v>
      </c>
      <c r="F40" s="167">
        <v>2</v>
      </c>
      <c r="G40" s="678">
        <v>27200</v>
      </c>
      <c r="H40" s="680">
        <v>9066</v>
      </c>
      <c r="I40" s="167">
        <v>9067</v>
      </c>
      <c r="J40" s="168">
        <v>2</v>
      </c>
    </row>
    <row r="41" spans="2:10" ht="13.5" thickBot="1">
      <c r="B41" s="681" t="s">
        <v>21</v>
      </c>
      <c r="C41" s="682">
        <f>SUM(C29:C40)</f>
        <v>100000</v>
      </c>
      <c r="D41" s="682">
        <f>SUM(D32:D40)</f>
        <v>28622</v>
      </c>
      <c r="E41" s="682">
        <f>SUM(E32:E40)</f>
        <v>35689</v>
      </c>
      <c r="F41" s="682">
        <v>2</v>
      </c>
      <c r="G41" s="683">
        <f>SUM(G29:G40)</f>
        <v>200000</v>
      </c>
      <c r="H41" s="682">
        <f>SUM(H30:H40)</f>
        <v>66664</v>
      </c>
      <c r="I41" s="682">
        <f>SUM(I30:I40)</f>
        <v>66668</v>
      </c>
      <c r="J41" s="684"/>
    </row>
    <row r="42" spans="2:10" ht="15" thickBot="1">
      <c r="B42" s="685" t="s">
        <v>102</v>
      </c>
      <c r="C42" s="686">
        <v>19115</v>
      </c>
      <c r="D42" s="686">
        <v>9540</v>
      </c>
      <c r="E42" s="687">
        <v>8922</v>
      </c>
      <c r="F42" s="687"/>
      <c r="G42" s="688">
        <v>25000</v>
      </c>
      <c r="H42" s="686">
        <v>8333</v>
      </c>
      <c r="I42" s="687">
        <v>8333</v>
      </c>
      <c r="J42" s="689"/>
    </row>
    <row r="43" spans="2:12" ht="14.25">
      <c r="B43" s="527"/>
      <c r="C43" s="528"/>
      <c r="D43" s="528"/>
      <c r="E43" s="511"/>
      <c r="F43" s="511"/>
      <c r="G43" s="511"/>
      <c r="H43" s="528"/>
      <c r="I43" s="528"/>
      <c r="J43" s="511"/>
      <c r="K43" s="511"/>
      <c r="L43" s="511"/>
    </row>
    <row r="44" spans="2:12" ht="14.25">
      <c r="B44" s="527"/>
      <c r="C44" s="528"/>
      <c r="D44" s="528"/>
      <c r="E44" s="511"/>
      <c r="F44" s="511"/>
      <c r="G44" s="511"/>
      <c r="H44" s="528"/>
      <c r="I44" s="528"/>
      <c r="J44" s="511"/>
      <c r="K44" s="511"/>
      <c r="L44" s="511"/>
    </row>
  </sheetData>
  <sheetProtection/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" bottom="0.984251968503937" header="0.5118110236220472" footer="0.5118110236220472"/>
  <pageSetup horizontalDpi="600" verticalDpi="600" orientation="portrait" scale="85" r:id="rId1"/>
  <rowBreaks count="1" manualBreakCount="1">
    <brk id="42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80"/>
  <sheetViews>
    <sheetView showGridLines="0" zoomScalePageLayoutView="0" workbookViewId="0" topLeftCell="A1">
      <selection activeCell="F54" sqref="F54:F55"/>
    </sheetView>
  </sheetViews>
  <sheetFormatPr defaultColWidth="9.140625" defaultRowHeight="12.75"/>
  <cols>
    <col min="1" max="1" width="3.00390625" style="53" customWidth="1"/>
    <col min="2" max="2" width="18.7109375" style="53" customWidth="1"/>
    <col min="3" max="3" width="69.7109375" style="53" customWidth="1"/>
    <col min="4" max="4" width="9.140625" style="53" customWidth="1"/>
    <col min="5" max="6" width="15.7109375" style="53" customWidth="1"/>
    <col min="7" max="16384" width="9.140625" style="53" customWidth="1"/>
  </cols>
  <sheetData>
    <row r="1" spans="6:8" ht="15.75">
      <c r="F1" s="65" t="s">
        <v>715</v>
      </c>
      <c r="G1" s="63"/>
      <c r="H1" s="63"/>
    </row>
    <row r="2" spans="2:6" ht="20.25" customHeight="1">
      <c r="B2" s="874" t="s">
        <v>572</v>
      </c>
      <c r="C2" s="874"/>
      <c r="D2" s="874"/>
      <c r="E2" s="874"/>
      <c r="F2" s="874"/>
    </row>
    <row r="3" spans="2:6" ht="12" customHeight="1">
      <c r="B3" s="874" t="s">
        <v>664</v>
      </c>
      <c r="C3" s="874"/>
      <c r="D3" s="874"/>
      <c r="E3" s="874"/>
      <c r="F3" s="874"/>
    </row>
    <row r="4" ht="16.5" thickBot="1">
      <c r="F4" s="39" t="s">
        <v>192</v>
      </c>
    </row>
    <row r="5" spans="1:6" ht="40.5" customHeight="1">
      <c r="A5" s="59"/>
      <c r="B5" s="643" t="s">
        <v>251</v>
      </c>
      <c r="C5" s="640" t="s">
        <v>252</v>
      </c>
      <c r="D5" s="640" t="s">
        <v>37</v>
      </c>
      <c r="E5" s="641" t="s">
        <v>665</v>
      </c>
      <c r="F5" s="644" t="s">
        <v>666</v>
      </c>
    </row>
    <row r="6" spans="1:6" ht="16.5" customHeight="1" thickBot="1">
      <c r="A6" s="59"/>
      <c r="B6" s="34">
        <v>1</v>
      </c>
      <c r="C6" s="31">
        <v>2</v>
      </c>
      <c r="D6" s="31">
        <v>3</v>
      </c>
      <c r="E6" s="31">
        <v>4</v>
      </c>
      <c r="F6" s="61">
        <v>5</v>
      </c>
    </row>
    <row r="7" spans="1:6" ht="19.5" customHeight="1">
      <c r="A7" s="59"/>
      <c r="B7" s="877"/>
      <c r="C7" s="60" t="s">
        <v>573</v>
      </c>
      <c r="D7" s="878">
        <v>1001</v>
      </c>
      <c r="E7" s="875">
        <v>858423</v>
      </c>
      <c r="F7" s="876">
        <v>495600</v>
      </c>
    </row>
    <row r="8" spans="1:6" ht="13.5" customHeight="1">
      <c r="A8" s="59"/>
      <c r="B8" s="872"/>
      <c r="C8" s="23" t="s">
        <v>574</v>
      </c>
      <c r="D8" s="873"/>
      <c r="E8" s="869"/>
      <c r="F8" s="871"/>
    </row>
    <row r="9" spans="1:6" ht="19.5" customHeight="1">
      <c r="A9" s="59"/>
      <c r="B9" s="48">
        <v>60</v>
      </c>
      <c r="C9" s="26" t="s">
        <v>575</v>
      </c>
      <c r="D9" s="56">
        <v>1002</v>
      </c>
      <c r="E9" s="66"/>
      <c r="F9" s="67"/>
    </row>
    <row r="10" spans="1:6" ht="19.5" customHeight="1">
      <c r="A10" s="59"/>
      <c r="B10" s="48" t="s">
        <v>576</v>
      </c>
      <c r="C10" s="26" t="s">
        <v>577</v>
      </c>
      <c r="D10" s="56">
        <v>1003</v>
      </c>
      <c r="E10" s="66"/>
      <c r="F10" s="67"/>
    </row>
    <row r="11" spans="1:6" ht="19.5" customHeight="1">
      <c r="A11" s="59"/>
      <c r="B11" s="48" t="s">
        <v>578</v>
      </c>
      <c r="C11" s="26" t="s">
        <v>579</v>
      </c>
      <c r="D11" s="56">
        <v>1004</v>
      </c>
      <c r="E11" s="66"/>
      <c r="F11" s="67"/>
    </row>
    <row r="12" spans="1:6" ht="19.5" customHeight="1">
      <c r="A12" s="59"/>
      <c r="B12" s="48">
        <v>61</v>
      </c>
      <c r="C12" s="26" t="s">
        <v>580</v>
      </c>
      <c r="D12" s="56">
        <v>1005</v>
      </c>
      <c r="E12" s="66">
        <v>838423</v>
      </c>
      <c r="F12" s="67">
        <v>479600</v>
      </c>
    </row>
    <row r="13" spans="1:6" ht="19.5" customHeight="1">
      <c r="A13" s="59"/>
      <c r="B13" s="48" t="s">
        <v>581</v>
      </c>
      <c r="C13" s="26" t="s">
        <v>582</v>
      </c>
      <c r="D13" s="56">
        <v>1006</v>
      </c>
      <c r="E13" s="66">
        <v>838423</v>
      </c>
      <c r="F13" s="67">
        <v>479600</v>
      </c>
    </row>
    <row r="14" spans="1:6" ht="19.5" customHeight="1">
      <c r="A14" s="59"/>
      <c r="B14" s="48" t="s">
        <v>583</v>
      </c>
      <c r="C14" s="26" t="s">
        <v>584</v>
      </c>
      <c r="D14" s="56">
        <v>1007</v>
      </c>
      <c r="E14" s="66"/>
      <c r="F14" s="67"/>
    </row>
    <row r="15" spans="1:6" ht="19.5" customHeight="1">
      <c r="A15" s="59"/>
      <c r="B15" s="48">
        <v>62</v>
      </c>
      <c r="C15" s="26" t="s">
        <v>585</v>
      </c>
      <c r="D15" s="56">
        <v>1008</v>
      </c>
      <c r="E15" s="66"/>
      <c r="F15" s="67"/>
    </row>
    <row r="16" spans="1:6" ht="19.5" customHeight="1">
      <c r="A16" s="59"/>
      <c r="B16" s="48">
        <v>630</v>
      </c>
      <c r="C16" s="26" t="s">
        <v>586</v>
      </c>
      <c r="D16" s="56">
        <v>1009</v>
      </c>
      <c r="E16" s="66"/>
      <c r="F16" s="67"/>
    </row>
    <row r="17" spans="1:6" ht="19.5" customHeight="1">
      <c r="A17" s="59"/>
      <c r="B17" s="48">
        <v>631</v>
      </c>
      <c r="C17" s="26" t="s">
        <v>587</v>
      </c>
      <c r="D17" s="56">
        <v>1010</v>
      </c>
      <c r="E17" s="66"/>
      <c r="F17" s="67"/>
    </row>
    <row r="18" spans="1:6" ht="19.5" customHeight="1">
      <c r="A18" s="59"/>
      <c r="B18" s="48" t="s">
        <v>588</v>
      </c>
      <c r="C18" s="26" t="s">
        <v>589</v>
      </c>
      <c r="D18" s="56">
        <v>1011</v>
      </c>
      <c r="E18" s="66">
        <v>20000</v>
      </c>
      <c r="F18" s="67">
        <v>16000</v>
      </c>
    </row>
    <row r="19" spans="1:6" ht="25.5" customHeight="1">
      <c r="A19" s="59"/>
      <c r="B19" s="48" t="s">
        <v>590</v>
      </c>
      <c r="C19" s="26" t="s">
        <v>591</v>
      </c>
      <c r="D19" s="56">
        <v>1012</v>
      </c>
      <c r="E19" s="66"/>
      <c r="F19" s="67"/>
    </row>
    <row r="20" spans="1:6" ht="19.5" customHeight="1">
      <c r="A20" s="59"/>
      <c r="B20" s="48"/>
      <c r="C20" s="20" t="s">
        <v>592</v>
      </c>
      <c r="D20" s="56">
        <v>1013</v>
      </c>
      <c r="E20" s="66">
        <v>844523</v>
      </c>
      <c r="F20" s="67">
        <v>472110</v>
      </c>
    </row>
    <row r="21" spans="1:6" ht="19.5" customHeight="1">
      <c r="A21" s="59"/>
      <c r="B21" s="48">
        <v>50</v>
      </c>
      <c r="C21" s="26" t="s">
        <v>593</v>
      </c>
      <c r="D21" s="56">
        <v>1014</v>
      </c>
      <c r="E21" s="66"/>
      <c r="F21" s="67"/>
    </row>
    <row r="22" spans="1:6" ht="19.5" customHeight="1">
      <c r="A22" s="59"/>
      <c r="B22" s="48">
        <v>51</v>
      </c>
      <c r="C22" s="26" t="s">
        <v>594</v>
      </c>
      <c r="D22" s="56">
        <v>1015</v>
      </c>
      <c r="E22" s="66">
        <v>380588</v>
      </c>
      <c r="F22" s="67">
        <v>208500</v>
      </c>
    </row>
    <row r="23" spans="1:6" ht="25.5" customHeight="1">
      <c r="A23" s="59"/>
      <c r="B23" s="48">
        <v>52</v>
      </c>
      <c r="C23" s="26" t="s">
        <v>595</v>
      </c>
      <c r="D23" s="56">
        <v>1016</v>
      </c>
      <c r="E23" s="66">
        <v>132235</v>
      </c>
      <c r="F23" s="67">
        <v>110970</v>
      </c>
    </row>
    <row r="24" spans="1:6" ht="19.5" customHeight="1">
      <c r="A24" s="59"/>
      <c r="B24" s="48">
        <v>520</v>
      </c>
      <c r="C24" s="26" t="s">
        <v>596</v>
      </c>
      <c r="D24" s="56">
        <v>1017</v>
      </c>
      <c r="E24" s="66">
        <v>99000</v>
      </c>
      <c r="F24" s="67">
        <v>86700</v>
      </c>
    </row>
    <row r="25" spans="1:6" ht="19.5" customHeight="1">
      <c r="A25" s="59"/>
      <c r="B25" s="48">
        <v>521</v>
      </c>
      <c r="C25" s="26" t="s">
        <v>597</v>
      </c>
      <c r="D25" s="56">
        <v>1018</v>
      </c>
      <c r="E25" s="66">
        <v>16485</v>
      </c>
      <c r="F25" s="67">
        <v>14400</v>
      </c>
    </row>
    <row r="26" spans="1:6" ht="19.5" customHeight="1">
      <c r="A26" s="59"/>
      <c r="B26" s="48" t="s">
        <v>598</v>
      </c>
      <c r="C26" s="26" t="s">
        <v>599</v>
      </c>
      <c r="D26" s="56">
        <v>1019</v>
      </c>
      <c r="E26" s="66">
        <v>16750</v>
      </c>
      <c r="F26" s="67">
        <v>9870</v>
      </c>
    </row>
    <row r="27" spans="1:6" ht="19.5" customHeight="1">
      <c r="A27" s="59"/>
      <c r="B27" s="48">
        <v>540</v>
      </c>
      <c r="C27" s="26" t="s">
        <v>600</v>
      </c>
      <c r="D27" s="56">
        <v>1020</v>
      </c>
      <c r="E27" s="66">
        <v>30000</v>
      </c>
      <c r="F27" s="67">
        <v>30000</v>
      </c>
    </row>
    <row r="28" spans="1:6" ht="25.5" customHeight="1">
      <c r="A28" s="59"/>
      <c r="B28" s="48" t="s">
        <v>601</v>
      </c>
      <c r="C28" s="26" t="s">
        <v>602</v>
      </c>
      <c r="D28" s="56">
        <v>1021</v>
      </c>
      <c r="E28" s="66"/>
      <c r="F28" s="67"/>
    </row>
    <row r="29" spans="1:6" ht="19.5" customHeight="1">
      <c r="A29" s="59"/>
      <c r="B29" s="48">
        <v>53</v>
      </c>
      <c r="C29" s="26" t="s">
        <v>603</v>
      </c>
      <c r="D29" s="56">
        <v>1022</v>
      </c>
      <c r="E29" s="66">
        <v>242370</v>
      </c>
      <c r="F29" s="67">
        <v>91670</v>
      </c>
    </row>
    <row r="30" spans="1:6" ht="19.5" customHeight="1">
      <c r="A30" s="59"/>
      <c r="B30" s="48" t="s">
        <v>604</v>
      </c>
      <c r="C30" s="26" t="s">
        <v>605</v>
      </c>
      <c r="D30" s="56">
        <v>1023</v>
      </c>
      <c r="E30" s="66">
        <v>500</v>
      </c>
      <c r="F30" s="67">
        <v>500</v>
      </c>
    </row>
    <row r="31" spans="1:6" ht="19.5" customHeight="1">
      <c r="A31" s="59"/>
      <c r="B31" s="48">
        <v>55</v>
      </c>
      <c r="C31" s="26" t="s">
        <v>606</v>
      </c>
      <c r="D31" s="56">
        <v>1024</v>
      </c>
      <c r="E31" s="66">
        <v>58830</v>
      </c>
      <c r="F31" s="67">
        <v>30470</v>
      </c>
    </row>
    <row r="32" spans="1:6" ht="19.5" customHeight="1">
      <c r="A32" s="59"/>
      <c r="B32" s="48"/>
      <c r="C32" s="20" t="s">
        <v>607</v>
      </c>
      <c r="D32" s="56">
        <v>1025</v>
      </c>
      <c r="E32" s="66">
        <v>13900</v>
      </c>
      <c r="F32" s="67">
        <v>23490</v>
      </c>
    </row>
    <row r="33" spans="1:6" ht="19.5" customHeight="1">
      <c r="A33" s="59"/>
      <c r="B33" s="48"/>
      <c r="C33" s="20" t="s">
        <v>608</v>
      </c>
      <c r="D33" s="56">
        <v>1026</v>
      </c>
      <c r="E33" s="66"/>
      <c r="F33" s="67"/>
    </row>
    <row r="34" spans="1:6" ht="19.5" customHeight="1">
      <c r="A34" s="59"/>
      <c r="B34" s="872"/>
      <c r="C34" s="22" t="s">
        <v>609</v>
      </c>
      <c r="D34" s="873">
        <v>1027</v>
      </c>
      <c r="E34" s="868">
        <v>5000</v>
      </c>
      <c r="F34" s="870">
        <v>5000</v>
      </c>
    </row>
    <row r="35" spans="1:6" ht="14.25" customHeight="1">
      <c r="A35" s="59"/>
      <c r="B35" s="872"/>
      <c r="C35" s="23" t="s">
        <v>610</v>
      </c>
      <c r="D35" s="873"/>
      <c r="E35" s="869"/>
      <c r="F35" s="871"/>
    </row>
    <row r="36" spans="1:6" ht="24" customHeight="1">
      <c r="A36" s="59"/>
      <c r="B36" s="48" t="s">
        <v>611</v>
      </c>
      <c r="C36" s="26" t="s">
        <v>612</v>
      </c>
      <c r="D36" s="56">
        <v>1028</v>
      </c>
      <c r="E36" s="66"/>
      <c r="F36" s="67"/>
    </row>
    <row r="37" spans="1:6" ht="19.5" customHeight="1">
      <c r="A37" s="59"/>
      <c r="B37" s="48">
        <v>662</v>
      </c>
      <c r="C37" s="26" t="s">
        <v>613</v>
      </c>
      <c r="D37" s="56">
        <v>1029</v>
      </c>
      <c r="E37" s="66">
        <v>5000</v>
      </c>
      <c r="F37" s="67">
        <v>5000</v>
      </c>
    </row>
    <row r="38" spans="1:6" ht="19.5" customHeight="1">
      <c r="A38" s="59"/>
      <c r="B38" s="48" t="s">
        <v>103</v>
      </c>
      <c r="C38" s="26" t="s">
        <v>614</v>
      </c>
      <c r="D38" s="56">
        <v>1030</v>
      </c>
      <c r="E38" s="66"/>
      <c r="F38" s="67"/>
    </row>
    <row r="39" spans="1:6" ht="19.5" customHeight="1">
      <c r="A39" s="59"/>
      <c r="B39" s="48" t="s">
        <v>615</v>
      </c>
      <c r="C39" s="26" t="s">
        <v>616</v>
      </c>
      <c r="D39" s="56">
        <v>1031</v>
      </c>
      <c r="E39" s="66"/>
      <c r="F39" s="67"/>
    </row>
    <row r="40" spans="1:6" ht="19.5" customHeight="1">
      <c r="A40" s="59"/>
      <c r="B40" s="872"/>
      <c r="C40" s="22" t="s">
        <v>617</v>
      </c>
      <c r="D40" s="873">
        <v>1032</v>
      </c>
      <c r="E40" s="868">
        <v>2800</v>
      </c>
      <c r="F40" s="870">
        <v>1040</v>
      </c>
    </row>
    <row r="41" spans="1:6" ht="19.5" customHeight="1">
      <c r="A41" s="59"/>
      <c r="B41" s="872"/>
      <c r="C41" s="23" t="s">
        <v>618</v>
      </c>
      <c r="D41" s="873"/>
      <c r="E41" s="869"/>
      <c r="F41" s="871"/>
    </row>
    <row r="42" spans="1:6" ht="27.75" customHeight="1">
      <c r="A42" s="59"/>
      <c r="B42" s="48" t="s">
        <v>619</v>
      </c>
      <c r="C42" s="26" t="s">
        <v>620</v>
      </c>
      <c r="D42" s="56">
        <v>1033</v>
      </c>
      <c r="E42" s="66"/>
      <c r="F42" s="67"/>
    </row>
    <row r="43" spans="1:6" ht="19.5" customHeight="1">
      <c r="A43" s="59"/>
      <c r="B43" s="48">
        <v>562</v>
      </c>
      <c r="C43" s="26" t="s">
        <v>621</v>
      </c>
      <c r="D43" s="56">
        <v>1034</v>
      </c>
      <c r="E43" s="66">
        <v>2200</v>
      </c>
      <c r="F43" s="67">
        <v>910</v>
      </c>
    </row>
    <row r="44" spans="1:6" ht="19.5" customHeight="1">
      <c r="A44" s="59"/>
      <c r="B44" s="48" t="s">
        <v>128</v>
      </c>
      <c r="C44" s="26" t="s">
        <v>622</v>
      </c>
      <c r="D44" s="56">
        <v>1035</v>
      </c>
      <c r="E44" s="66">
        <v>100</v>
      </c>
      <c r="F44" s="67"/>
    </row>
    <row r="45" spans="1:6" ht="19.5" customHeight="1">
      <c r="A45" s="59"/>
      <c r="B45" s="48" t="s">
        <v>623</v>
      </c>
      <c r="C45" s="26" t="s">
        <v>624</v>
      </c>
      <c r="D45" s="56">
        <v>1036</v>
      </c>
      <c r="E45" s="66">
        <v>500</v>
      </c>
      <c r="F45" s="67">
        <v>130</v>
      </c>
    </row>
    <row r="46" spans="1:6" ht="19.5" customHeight="1">
      <c r="A46" s="59"/>
      <c r="B46" s="48"/>
      <c r="C46" s="20" t="s">
        <v>625</v>
      </c>
      <c r="D46" s="56">
        <v>1037</v>
      </c>
      <c r="E46" s="66">
        <v>2200</v>
      </c>
      <c r="F46" s="67">
        <v>3960</v>
      </c>
    </row>
    <row r="47" spans="1:6" ht="19.5" customHeight="1">
      <c r="A47" s="59"/>
      <c r="B47" s="48"/>
      <c r="C47" s="20" t="s">
        <v>626</v>
      </c>
      <c r="D47" s="56">
        <v>1038</v>
      </c>
      <c r="E47" s="66"/>
      <c r="F47" s="67"/>
    </row>
    <row r="48" spans="1:6" ht="34.5" customHeight="1">
      <c r="A48" s="59"/>
      <c r="B48" s="48" t="s">
        <v>627</v>
      </c>
      <c r="C48" s="20" t="s">
        <v>628</v>
      </c>
      <c r="D48" s="56">
        <v>1039</v>
      </c>
      <c r="E48" s="66">
        <v>5000</v>
      </c>
      <c r="F48" s="67">
        <v>5000</v>
      </c>
    </row>
    <row r="49" spans="1:6" ht="35.25" customHeight="1">
      <c r="A49" s="59"/>
      <c r="B49" s="48" t="s">
        <v>629</v>
      </c>
      <c r="C49" s="20" t="s">
        <v>630</v>
      </c>
      <c r="D49" s="56">
        <v>1040</v>
      </c>
      <c r="E49" s="66">
        <v>10000</v>
      </c>
      <c r="F49" s="67">
        <v>15000</v>
      </c>
    </row>
    <row r="50" spans="1:6" ht="19.5" customHeight="1">
      <c r="A50" s="59"/>
      <c r="B50" s="48">
        <v>67</v>
      </c>
      <c r="C50" s="20" t="s">
        <v>631</v>
      </c>
      <c r="D50" s="56">
        <v>1041</v>
      </c>
      <c r="E50" s="66">
        <v>3800</v>
      </c>
      <c r="F50" s="67">
        <v>3100</v>
      </c>
    </row>
    <row r="51" spans="1:6" ht="19.5" customHeight="1">
      <c r="A51" s="59"/>
      <c r="B51" s="48">
        <v>57</v>
      </c>
      <c r="C51" s="20" t="s">
        <v>632</v>
      </c>
      <c r="D51" s="56">
        <v>1042</v>
      </c>
      <c r="E51" s="66">
        <v>9500</v>
      </c>
      <c r="F51" s="67">
        <v>1900</v>
      </c>
    </row>
    <row r="52" spans="1:6" ht="19.5" customHeight="1">
      <c r="A52" s="59"/>
      <c r="B52" s="872"/>
      <c r="C52" s="22" t="s">
        <v>633</v>
      </c>
      <c r="D52" s="873">
        <v>1043</v>
      </c>
      <c r="E52" s="868">
        <v>872223</v>
      </c>
      <c r="F52" s="870">
        <v>508700</v>
      </c>
    </row>
    <row r="53" spans="1:6" ht="12" customHeight="1">
      <c r="A53" s="59"/>
      <c r="B53" s="872"/>
      <c r="C53" s="23" t="s">
        <v>634</v>
      </c>
      <c r="D53" s="873"/>
      <c r="E53" s="869"/>
      <c r="F53" s="871"/>
    </row>
    <row r="54" spans="1:6" ht="19.5" customHeight="1">
      <c r="A54" s="59"/>
      <c r="B54" s="872"/>
      <c r="C54" s="22" t="s">
        <v>635</v>
      </c>
      <c r="D54" s="873">
        <v>1044</v>
      </c>
      <c r="E54" s="868">
        <v>866823</v>
      </c>
      <c r="F54" s="870">
        <v>490050</v>
      </c>
    </row>
    <row r="55" spans="1:6" ht="13.5" customHeight="1">
      <c r="A55" s="59"/>
      <c r="B55" s="872"/>
      <c r="C55" s="23" t="s">
        <v>636</v>
      </c>
      <c r="D55" s="873"/>
      <c r="E55" s="869"/>
      <c r="F55" s="871"/>
    </row>
    <row r="56" spans="1:6" ht="19.5" customHeight="1">
      <c r="A56" s="59"/>
      <c r="B56" s="48"/>
      <c r="C56" s="20" t="s">
        <v>637</v>
      </c>
      <c r="D56" s="56">
        <v>1045</v>
      </c>
      <c r="E56" s="66">
        <v>5400</v>
      </c>
      <c r="F56" s="67">
        <v>18650</v>
      </c>
    </row>
    <row r="57" spans="1:6" ht="19.5" customHeight="1">
      <c r="A57" s="59"/>
      <c r="B57" s="48"/>
      <c r="C57" s="20" t="s">
        <v>638</v>
      </c>
      <c r="D57" s="56">
        <v>1046</v>
      </c>
      <c r="E57" s="66"/>
      <c r="F57" s="67"/>
    </row>
    <row r="58" spans="1:6" ht="41.25" customHeight="1">
      <c r="A58" s="59"/>
      <c r="B58" s="48" t="s">
        <v>129</v>
      </c>
      <c r="C58" s="20" t="s">
        <v>639</v>
      </c>
      <c r="D58" s="56">
        <v>1047</v>
      </c>
      <c r="E58" s="66"/>
      <c r="F58" s="67"/>
    </row>
    <row r="59" spans="1:6" ht="45" customHeight="1">
      <c r="A59" s="59"/>
      <c r="B59" s="48" t="s">
        <v>640</v>
      </c>
      <c r="C59" s="20" t="s">
        <v>641</v>
      </c>
      <c r="D59" s="56">
        <v>1048</v>
      </c>
      <c r="E59" s="66">
        <v>500</v>
      </c>
      <c r="F59" s="67">
        <v>400</v>
      </c>
    </row>
    <row r="60" spans="1:6" ht="19.5" customHeight="1">
      <c r="A60" s="59"/>
      <c r="B60" s="872"/>
      <c r="C60" s="22" t="s">
        <v>642</v>
      </c>
      <c r="D60" s="873">
        <v>1049</v>
      </c>
      <c r="E60" s="868">
        <v>4900</v>
      </c>
      <c r="F60" s="870">
        <v>18250</v>
      </c>
    </row>
    <row r="61" spans="1:6" ht="12.75" customHeight="1">
      <c r="A61" s="59"/>
      <c r="B61" s="872"/>
      <c r="C61" s="23" t="s">
        <v>643</v>
      </c>
      <c r="D61" s="873"/>
      <c r="E61" s="869"/>
      <c r="F61" s="871"/>
    </row>
    <row r="62" spans="1:6" ht="19.5" customHeight="1">
      <c r="A62" s="59"/>
      <c r="B62" s="872"/>
      <c r="C62" s="22" t="s">
        <v>644</v>
      </c>
      <c r="D62" s="873">
        <v>1050</v>
      </c>
      <c r="E62" s="868"/>
      <c r="F62" s="870"/>
    </row>
    <row r="63" spans="1:6" ht="14.25" customHeight="1">
      <c r="A63" s="59"/>
      <c r="B63" s="872"/>
      <c r="C63" s="23" t="s">
        <v>645</v>
      </c>
      <c r="D63" s="873"/>
      <c r="E63" s="869"/>
      <c r="F63" s="871"/>
    </row>
    <row r="64" spans="1:6" ht="19.5" customHeight="1">
      <c r="A64" s="59"/>
      <c r="B64" s="48"/>
      <c r="C64" s="20" t="s">
        <v>646</v>
      </c>
      <c r="D64" s="56"/>
      <c r="E64" s="66"/>
      <c r="F64" s="67"/>
    </row>
    <row r="65" spans="1:6" ht="19.5" customHeight="1">
      <c r="A65" s="59"/>
      <c r="B65" s="48">
        <v>721</v>
      </c>
      <c r="C65" s="26" t="s">
        <v>647</v>
      </c>
      <c r="D65" s="56">
        <v>1051</v>
      </c>
      <c r="E65" s="66">
        <v>3000</v>
      </c>
      <c r="F65" s="67">
        <v>3050</v>
      </c>
    </row>
    <row r="66" spans="1:6" ht="19.5" customHeight="1">
      <c r="A66" s="59"/>
      <c r="B66" s="48" t="s">
        <v>662</v>
      </c>
      <c r="C66" s="26" t="s">
        <v>648</v>
      </c>
      <c r="D66" s="56">
        <v>1052</v>
      </c>
      <c r="E66" s="66"/>
      <c r="F66" s="67"/>
    </row>
    <row r="67" spans="1:6" ht="19.5" customHeight="1">
      <c r="A67" s="59"/>
      <c r="B67" s="48" t="s">
        <v>663</v>
      </c>
      <c r="C67" s="26" t="s">
        <v>649</v>
      </c>
      <c r="D67" s="56">
        <v>1053</v>
      </c>
      <c r="E67" s="66"/>
      <c r="F67" s="67"/>
    </row>
    <row r="68" spans="1:6" ht="19.5" customHeight="1">
      <c r="A68" s="59"/>
      <c r="B68" s="48">
        <v>723</v>
      </c>
      <c r="C68" s="20" t="s">
        <v>650</v>
      </c>
      <c r="D68" s="56">
        <v>1054</v>
      </c>
      <c r="E68" s="66"/>
      <c r="F68" s="67"/>
    </row>
    <row r="69" spans="1:6" ht="19.5" customHeight="1">
      <c r="A69" s="59"/>
      <c r="B69" s="872"/>
      <c r="C69" s="22" t="s">
        <v>651</v>
      </c>
      <c r="D69" s="873">
        <v>1055</v>
      </c>
      <c r="E69" s="868">
        <v>1900</v>
      </c>
      <c r="F69" s="870">
        <v>15200</v>
      </c>
    </row>
    <row r="70" spans="1:6" ht="14.25" customHeight="1">
      <c r="A70" s="59"/>
      <c r="B70" s="872"/>
      <c r="C70" s="23" t="s">
        <v>652</v>
      </c>
      <c r="D70" s="873"/>
      <c r="E70" s="869"/>
      <c r="F70" s="871"/>
    </row>
    <row r="71" spans="1:6" ht="19.5" customHeight="1">
      <c r="A71" s="59"/>
      <c r="B71" s="872"/>
      <c r="C71" s="22" t="s">
        <v>653</v>
      </c>
      <c r="D71" s="873">
        <v>1056</v>
      </c>
      <c r="E71" s="868"/>
      <c r="F71" s="870"/>
    </row>
    <row r="72" spans="1:6" ht="14.25" customHeight="1">
      <c r="A72" s="59"/>
      <c r="B72" s="872"/>
      <c r="C72" s="23" t="s">
        <v>654</v>
      </c>
      <c r="D72" s="873"/>
      <c r="E72" s="869"/>
      <c r="F72" s="871"/>
    </row>
    <row r="73" spans="1:6" ht="19.5" customHeight="1">
      <c r="A73" s="59"/>
      <c r="B73" s="48"/>
      <c r="C73" s="26" t="s">
        <v>655</v>
      </c>
      <c r="D73" s="56">
        <v>1057</v>
      </c>
      <c r="E73" s="66"/>
      <c r="F73" s="67"/>
    </row>
    <row r="74" spans="1:6" ht="19.5" customHeight="1">
      <c r="A74" s="59"/>
      <c r="B74" s="48"/>
      <c r="C74" s="26" t="s">
        <v>856</v>
      </c>
      <c r="D74" s="56">
        <v>1058</v>
      </c>
      <c r="E74" s="66"/>
      <c r="F74" s="67"/>
    </row>
    <row r="75" spans="1:6" ht="19.5" customHeight="1">
      <c r="A75" s="59"/>
      <c r="B75" s="48"/>
      <c r="C75" s="26" t="s">
        <v>656</v>
      </c>
      <c r="D75" s="56">
        <v>1059</v>
      </c>
      <c r="E75" s="66"/>
      <c r="F75" s="67"/>
    </row>
    <row r="76" spans="1:6" ht="19.5" customHeight="1">
      <c r="A76" s="59"/>
      <c r="B76" s="48"/>
      <c r="C76" s="26" t="s">
        <v>657</v>
      </c>
      <c r="D76" s="56">
        <v>1060</v>
      </c>
      <c r="E76" s="66"/>
      <c r="F76" s="67"/>
    </row>
    <row r="77" spans="1:6" ht="19.5" customHeight="1">
      <c r="A77" s="59"/>
      <c r="B77" s="48"/>
      <c r="C77" s="26" t="s">
        <v>658</v>
      </c>
      <c r="D77" s="56"/>
      <c r="E77" s="66"/>
      <c r="F77" s="67"/>
    </row>
    <row r="78" spans="1:6" ht="19.5" customHeight="1">
      <c r="A78" s="59"/>
      <c r="B78" s="48"/>
      <c r="C78" s="26" t="s">
        <v>659</v>
      </c>
      <c r="D78" s="56">
        <v>1061</v>
      </c>
      <c r="E78" s="66"/>
      <c r="F78" s="67"/>
    </row>
    <row r="79" spans="1:6" ht="19.5" customHeight="1" thickBot="1">
      <c r="A79" s="59"/>
      <c r="B79" s="50"/>
      <c r="C79" s="57" t="s">
        <v>660</v>
      </c>
      <c r="D79" s="58">
        <v>1062</v>
      </c>
      <c r="E79" s="68"/>
      <c r="F79" s="69"/>
    </row>
    <row r="80" ht="15.75">
      <c r="B80" s="55"/>
    </row>
  </sheetData>
  <sheetProtection/>
  <mergeCells count="38">
    <mergeCell ref="B40:B41"/>
    <mergeCell ref="D40:D41"/>
    <mergeCell ref="B52:B53"/>
    <mergeCell ref="D52:D53"/>
    <mergeCell ref="B7:B8"/>
    <mergeCell ref="D7:D8"/>
    <mergeCell ref="B34:B35"/>
    <mergeCell ref="D34:D35"/>
    <mergeCell ref="B54:B55"/>
    <mergeCell ref="D54:D55"/>
    <mergeCell ref="B60:B61"/>
    <mergeCell ref="D60:D61"/>
    <mergeCell ref="E71:E72"/>
    <mergeCell ref="F71:F72"/>
    <mergeCell ref="E62:E63"/>
    <mergeCell ref="F62:F63"/>
    <mergeCell ref="B62:B63"/>
    <mergeCell ref="D62:D63"/>
    <mergeCell ref="B69:B70"/>
    <mergeCell ref="D69:D70"/>
    <mergeCell ref="E69:E70"/>
    <mergeCell ref="F69:F70"/>
    <mergeCell ref="B2:F2"/>
    <mergeCell ref="B3:F3"/>
    <mergeCell ref="E7:E8"/>
    <mergeCell ref="F7:F8"/>
    <mergeCell ref="E34:E35"/>
    <mergeCell ref="F34:F35"/>
    <mergeCell ref="E40:E41"/>
    <mergeCell ref="F40:F41"/>
    <mergeCell ref="B71:B72"/>
    <mergeCell ref="D71:D72"/>
    <mergeCell ref="E52:E53"/>
    <mergeCell ref="F52:F53"/>
    <mergeCell ref="E54:E55"/>
    <mergeCell ref="F54:F55"/>
    <mergeCell ref="E60:E61"/>
    <mergeCell ref="F60:F6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51"/>
  <sheetViews>
    <sheetView showGridLines="0" zoomScale="115" zoomScaleNormal="115" zoomScalePageLayoutView="0" workbookViewId="0" topLeftCell="A1">
      <selection activeCell="G19" sqref="G19"/>
    </sheetView>
  </sheetViews>
  <sheetFormatPr defaultColWidth="9.140625" defaultRowHeight="12.75"/>
  <cols>
    <col min="1" max="1" width="3.710937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7" t="s">
        <v>344</v>
      </c>
    </row>
    <row r="2" spans="2:12" ht="21.75" customHeight="1">
      <c r="B2" s="1094" t="s">
        <v>241</v>
      </c>
      <c r="C2" s="1094"/>
      <c r="D2" s="1094"/>
      <c r="E2" s="1094"/>
      <c r="F2" s="1094"/>
      <c r="G2" s="1094"/>
      <c r="H2" s="1094"/>
      <c r="I2" s="1094"/>
      <c r="J2" s="1094"/>
      <c r="K2" s="498"/>
      <c r="L2" s="498"/>
    </row>
    <row r="3" spans="2:13" ht="15" thickBot="1">
      <c r="B3" s="499"/>
      <c r="C3" s="500"/>
      <c r="D3" s="500"/>
      <c r="E3" s="500"/>
      <c r="F3" s="500"/>
      <c r="G3" s="499"/>
      <c r="H3" s="499"/>
      <c r="I3" s="499"/>
      <c r="J3" s="547" t="s">
        <v>43</v>
      </c>
      <c r="K3" s="499"/>
      <c r="L3" s="501"/>
      <c r="M3" s="8"/>
    </row>
    <row r="4" spans="2:13" ht="30" customHeight="1">
      <c r="B4" s="1108" t="s">
        <v>235</v>
      </c>
      <c r="C4" s="1097" t="s">
        <v>806</v>
      </c>
      <c r="D4" s="1098"/>
      <c r="E4" s="1098"/>
      <c r="F4" s="1099"/>
      <c r="G4" s="1098" t="s">
        <v>807</v>
      </c>
      <c r="H4" s="1098"/>
      <c r="I4" s="1098"/>
      <c r="J4" s="1099"/>
      <c r="K4" s="502"/>
      <c r="L4" s="502"/>
      <c r="M4" s="8"/>
    </row>
    <row r="5" spans="2:13" ht="30" customHeight="1" thickBot="1">
      <c r="B5" s="1070"/>
      <c r="C5" s="503" t="s">
        <v>239</v>
      </c>
      <c r="D5" s="504" t="s">
        <v>196</v>
      </c>
      <c r="E5" s="504" t="s">
        <v>237</v>
      </c>
      <c r="F5" s="505" t="s">
        <v>238</v>
      </c>
      <c r="G5" s="503" t="s">
        <v>239</v>
      </c>
      <c r="H5" s="504" t="s">
        <v>196</v>
      </c>
      <c r="I5" s="504" t="s">
        <v>237</v>
      </c>
      <c r="J5" s="505" t="s">
        <v>238</v>
      </c>
      <c r="K5" s="506"/>
      <c r="L5" s="506"/>
      <c r="M5" s="8"/>
    </row>
    <row r="6" spans="2:13" ht="15" thickBot="1">
      <c r="B6" s="507"/>
      <c r="C6" s="508" t="s">
        <v>240</v>
      </c>
      <c r="D6" s="509">
        <v>1</v>
      </c>
      <c r="E6" s="509">
        <v>2</v>
      </c>
      <c r="F6" s="510">
        <v>3</v>
      </c>
      <c r="G6" s="508" t="s">
        <v>240</v>
      </c>
      <c r="H6" s="509">
        <v>1</v>
      </c>
      <c r="I6" s="509">
        <v>2</v>
      </c>
      <c r="J6" s="510">
        <v>3</v>
      </c>
      <c r="K6" s="506"/>
      <c r="L6" s="506"/>
      <c r="M6" s="8"/>
    </row>
    <row r="7" spans="2:13" ht="14.25">
      <c r="B7" s="211" t="s">
        <v>90</v>
      </c>
      <c r="C7" s="657">
        <f>D7+(E7*F7)</f>
        <v>0</v>
      </c>
      <c r="D7" s="435"/>
      <c r="E7" s="180"/>
      <c r="F7" s="438"/>
      <c r="G7" s="657">
        <f>H7+(I7*J7)</f>
        <v>0</v>
      </c>
      <c r="H7" s="435"/>
      <c r="I7" s="180"/>
      <c r="J7" s="438"/>
      <c r="K7" s="511"/>
      <c r="L7" s="511"/>
      <c r="M7" s="8"/>
    </row>
    <row r="8" spans="2:13" ht="14.25">
      <c r="B8" s="209" t="s">
        <v>91</v>
      </c>
      <c r="C8" s="657">
        <f aca="true" t="shared" si="0" ref="C8:C18">D8+(E8*F8)</f>
        <v>0</v>
      </c>
      <c r="D8" s="442"/>
      <c r="E8" s="445"/>
      <c r="F8" s="446"/>
      <c r="G8" s="660">
        <f aca="true" t="shared" si="1" ref="G8:G18">H8+(I8*J8)</f>
        <v>0</v>
      </c>
      <c r="H8" s="442"/>
      <c r="I8" s="445"/>
      <c r="J8" s="446"/>
      <c r="K8" s="511"/>
      <c r="L8" s="511"/>
      <c r="M8" s="8"/>
    </row>
    <row r="9" spans="2:13" ht="14.25">
      <c r="B9" s="209" t="s">
        <v>92</v>
      </c>
      <c r="C9" s="657">
        <f t="shared" si="0"/>
        <v>0</v>
      </c>
      <c r="D9" s="442"/>
      <c r="E9" s="445"/>
      <c r="F9" s="446"/>
      <c r="G9" s="660">
        <f t="shared" si="1"/>
        <v>0</v>
      </c>
      <c r="H9" s="442"/>
      <c r="I9" s="445"/>
      <c r="J9" s="446"/>
      <c r="K9" s="511"/>
      <c r="L9" s="511"/>
      <c r="M9" s="8"/>
    </row>
    <row r="10" spans="2:13" ht="14.25">
      <c r="B10" s="209" t="s">
        <v>93</v>
      </c>
      <c r="C10" s="657">
        <f t="shared" si="0"/>
        <v>0</v>
      </c>
      <c r="D10" s="442"/>
      <c r="E10" s="445"/>
      <c r="F10" s="446"/>
      <c r="G10" s="660">
        <f t="shared" si="1"/>
        <v>0</v>
      </c>
      <c r="H10" s="442"/>
      <c r="I10" s="445"/>
      <c r="J10" s="446"/>
      <c r="K10" s="511"/>
      <c r="L10" s="511"/>
      <c r="M10" s="8"/>
    </row>
    <row r="11" spans="2:13" ht="14.25">
      <c r="B11" s="209" t="s">
        <v>94</v>
      </c>
      <c r="C11" s="657">
        <f t="shared" si="0"/>
        <v>0</v>
      </c>
      <c r="D11" s="442"/>
      <c r="E11" s="445"/>
      <c r="F11" s="446"/>
      <c r="G11" s="660">
        <f t="shared" si="1"/>
        <v>0</v>
      </c>
      <c r="H11" s="442"/>
      <c r="I11" s="445"/>
      <c r="J11" s="446"/>
      <c r="K11" s="511"/>
      <c r="L11" s="511"/>
      <c r="M11" s="8"/>
    </row>
    <row r="12" spans="2:13" ht="14.25">
      <c r="B12" s="209" t="s">
        <v>95</v>
      </c>
      <c r="C12" s="657">
        <f t="shared" si="0"/>
        <v>0</v>
      </c>
      <c r="D12" s="442"/>
      <c r="E12" s="445"/>
      <c r="F12" s="446"/>
      <c r="G12" s="660">
        <f t="shared" si="1"/>
        <v>0</v>
      </c>
      <c r="H12" s="442"/>
      <c r="I12" s="445"/>
      <c r="J12" s="446"/>
      <c r="K12" s="511"/>
      <c r="L12" s="511"/>
      <c r="M12" s="8"/>
    </row>
    <row r="13" spans="2:13" ht="14.25">
      <c r="B13" s="209" t="s">
        <v>96</v>
      </c>
      <c r="C13" s="657">
        <f t="shared" si="0"/>
        <v>0</v>
      </c>
      <c r="D13" s="442"/>
      <c r="E13" s="445"/>
      <c r="F13" s="446"/>
      <c r="G13" s="660">
        <f t="shared" si="1"/>
        <v>0</v>
      </c>
      <c r="H13" s="442"/>
      <c r="I13" s="445"/>
      <c r="J13" s="446"/>
      <c r="K13" s="511"/>
      <c r="L13" s="511"/>
      <c r="M13" s="8"/>
    </row>
    <row r="14" spans="2:13" ht="14.25">
      <c r="B14" s="209" t="s">
        <v>97</v>
      </c>
      <c r="C14" s="657">
        <f t="shared" si="0"/>
        <v>0</v>
      </c>
      <c r="D14" s="442"/>
      <c r="E14" s="445"/>
      <c r="F14" s="446"/>
      <c r="G14" s="660">
        <f t="shared" si="1"/>
        <v>0</v>
      </c>
      <c r="H14" s="442"/>
      <c r="I14" s="445"/>
      <c r="J14" s="446"/>
      <c r="K14" s="511"/>
      <c r="L14" s="511"/>
      <c r="M14" s="8"/>
    </row>
    <row r="15" spans="2:13" ht="14.25">
      <c r="B15" s="209" t="s">
        <v>98</v>
      </c>
      <c r="C15" s="657">
        <f t="shared" si="0"/>
        <v>0</v>
      </c>
      <c r="D15" s="442"/>
      <c r="E15" s="445"/>
      <c r="F15" s="446"/>
      <c r="G15" s="660">
        <f t="shared" si="1"/>
        <v>0</v>
      </c>
      <c r="H15" s="442"/>
      <c r="I15" s="445"/>
      <c r="J15" s="446"/>
      <c r="K15" s="511"/>
      <c r="L15" s="511"/>
      <c r="M15" s="8"/>
    </row>
    <row r="16" spans="2:13" ht="14.25">
      <c r="B16" s="209" t="s">
        <v>99</v>
      </c>
      <c r="C16" s="657">
        <f t="shared" si="0"/>
        <v>0</v>
      </c>
      <c r="D16" s="442"/>
      <c r="E16" s="445"/>
      <c r="F16" s="446"/>
      <c r="G16" s="660">
        <f t="shared" si="1"/>
        <v>0</v>
      </c>
      <c r="H16" s="442"/>
      <c r="I16" s="445"/>
      <c r="J16" s="446"/>
      <c r="K16" s="511"/>
      <c r="L16" s="511"/>
      <c r="M16" s="8"/>
    </row>
    <row r="17" spans="2:13" ht="14.25">
      <c r="B17" s="209" t="s">
        <v>100</v>
      </c>
      <c r="C17" s="657">
        <f t="shared" si="0"/>
        <v>0</v>
      </c>
      <c r="D17" s="442"/>
      <c r="E17" s="445"/>
      <c r="F17" s="446"/>
      <c r="G17" s="660">
        <f t="shared" si="1"/>
        <v>0</v>
      </c>
      <c r="H17" s="442"/>
      <c r="I17" s="445"/>
      <c r="J17" s="446"/>
      <c r="K17" s="511"/>
      <c r="L17" s="511"/>
      <c r="M17" s="8"/>
    </row>
    <row r="18" spans="2:13" ht="15" thickBot="1">
      <c r="B18" s="210" t="s">
        <v>101</v>
      </c>
      <c r="C18" s="657">
        <f t="shared" si="0"/>
        <v>0</v>
      </c>
      <c r="D18" s="512"/>
      <c r="E18" s="461"/>
      <c r="F18" s="462"/>
      <c r="G18" s="661">
        <f t="shared" si="1"/>
        <v>0</v>
      </c>
      <c r="H18" s="512"/>
      <c r="I18" s="461"/>
      <c r="J18" s="462"/>
      <c r="K18" s="511"/>
      <c r="L18" s="511"/>
      <c r="M18" s="8"/>
    </row>
    <row r="19" spans="2:13" ht="15" thickBot="1">
      <c r="B19" s="533" t="s">
        <v>21</v>
      </c>
      <c r="C19" s="658">
        <f>SUM(C7:C18)</f>
        <v>0</v>
      </c>
      <c r="D19" s="534"/>
      <c r="E19" s="534"/>
      <c r="F19" s="535"/>
      <c r="G19" s="658">
        <f>SUM(G7:G18)</f>
        <v>0</v>
      </c>
      <c r="H19" s="534"/>
      <c r="I19" s="534"/>
      <c r="J19" s="535"/>
      <c r="K19" s="511"/>
      <c r="L19" s="511"/>
      <c r="M19" s="8"/>
    </row>
    <row r="20" spans="2:13" ht="15" thickBot="1">
      <c r="B20" s="536" t="s">
        <v>102</v>
      </c>
      <c r="C20" s="549"/>
      <c r="D20" s="550"/>
      <c r="E20" s="550"/>
      <c r="F20" s="551"/>
      <c r="G20" s="549"/>
      <c r="H20" s="550"/>
      <c r="I20" s="550"/>
      <c r="J20" s="551"/>
      <c r="K20" s="511"/>
      <c r="L20" s="511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1106" t="s">
        <v>242</v>
      </c>
      <c r="C24" s="1106"/>
      <c r="D24" s="1106"/>
      <c r="E24" s="1106"/>
      <c r="F24" s="1106"/>
      <c r="G24" s="1106"/>
      <c r="H24" s="1106"/>
      <c r="I24" s="1106"/>
      <c r="J24" s="1106"/>
      <c r="K24" s="513"/>
      <c r="L24" s="513"/>
    </row>
    <row r="25" spans="2:12" ht="15" thickBot="1">
      <c r="B25" s="514"/>
      <c r="C25" s="515"/>
      <c r="D25" s="515"/>
      <c r="E25" s="515"/>
      <c r="F25" s="515"/>
      <c r="G25" s="514"/>
      <c r="H25" s="516"/>
      <c r="I25" s="516"/>
      <c r="J25" s="548" t="s">
        <v>43</v>
      </c>
      <c r="K25" s="499"/>
      <c r="L25" s="501"/>
    </row>
    <row r="26" spans="2:10" ht="30" customHeight="1">
      <c r="B26" s="1062" t="s">
        <v>235</v>
      </c>
      <c r="C26" s="1102" t="s">
        <v>808</v>
      </c>
      <c r="D26" s="1103"/>
      <c r="E26" s="1103"/>
      <c r="F26" s="1105"/>
      <c r="G26" s="1104" t="s">
        <v>809</v>
      </c>
      <c r="H26" s="1103"/>
      <c r="I26" s="1103"/>
      <c r="J26" s="1105"/>
    </row>
    <row r="27" spans="2:10" ht="30" customHeight="1" thickBot="1">
      <c r="B27" s="1107"/>
      <c r="C27" s="517" t="s">
        <v>239</v>
      </c>
      <c r="D27" s="517" t="s">
        <v>196</v>
      </c>
      <c r="E27" s="517" t="s">
        <v>237</v>
      </c>
      <c r="F27" s="518" t="s">
        <v>238</v>
      </c>
      <c r="G27" s="519" t="s">
        <v>239</v>
      </c>
      <c r="H27" s="517" t="s">
        <v>196</v>
      </c>
      <c r="I27" s="517" t="s">
        <v>237</v>
      </c>
      <c r="J27" s="518" t="s">
        <v>238</v>
      </c>
    </row>
    <row r="28" spans="2:10" ht="15" thickBot="1">
      <c r="B28" s="520"/>
      <c r="C28" s="521" t="s">
        <v>240</v>
      </c>
      <c r="D28" s="521">
        <v>1</v>
      </c>
      <c r="E28" s="521">
        <v>2</v>
      </c>
      <c r="F28" s="522">
        <v>3</v>
      </c>
      <c r="G28" s="523" t="s">
        <v>240</v>
      </c>
      <c r="H28" s="521">
        <v>1</v>
      </c>
      <c r="I28" s="521">
        <v>2</v>
      </c>
      <c r="J28" s="522">
        <v>3</v>
      </c>
    </row>
    <row r="29" spans="2:10" ht="14.25">
      <c r="B29" s="524" t="s">
        <v>90</v>
      </c>
      <c r="C29" s="659">
        <f>D29+(E29*F29)</f>
        <v>0</v>
      </c>
      <c r="D29" s="435"/>
      <c r="E29" s="180"/>
      <c r="F29" s="438"/>
      <c r="G29" s="657">
        <f>H29+(I29*J29)</f>
        <v>0</v>
      </c>
      <c r="H29" s="435"/>
      <c r="I29" s="180"/>
      <c r="J29" s="438"/>
    </row>
    <row r="30" spans="2:10" ht="14.25">
      <c r="B30" s="525" t="s">
        <v>91</v>
      </c>
      <c r="C30" s="662">
        <f aca="true" t="shared" si="2" ref="C30:C40">D30+(E30*F30)</f>
        <v>0</v>
      </c>
      <c r="D30" s="442"/>
      <c r="E30" s="445"/>
      <c r="F30" s="445"/>
      <c r="G30" s="664">
        <f aca="true" t="shared" si="3" ref="G30:G40">H30+(I30*J30)</f>
        <v>0</v>
      </c>
      <c r="H30" s="442"/>
      <c r="I30" s="445"/>
      <c r="J30" s="446"/>
    </row>
    <row r="31" spans="2:10" ht="14.25">
      <c r="B31" s="525" t="s">
        <v>92</v>
      </c>
      <c r="C31" s="662">
        <f t="shared" si="2"/>
        <v>0</v>
      </c>
      <c r="D31" s="442"/>
      <c r="E31" s="445"/>
      <c r="F31" s="445"/>
      <c r="G31" s="664">
        <f t="shared" si="3"/>
        <v>0</v>
      </c>
      <c r="H31" s="442"/>
      <c r="I31" s="445"/>
      <c r="J31" s="446"/>
    </row>
    <row r="32" spans="2:10" ht="14.25">
      <c r="B32" s="525" t="s">
        <v>93</v>
      </c>
      <c r="C32" s="662">
        <f t="shared" si="2"/>
        <v>0</v>
      </c>
      <c r="D32" s="442"/>
      <c r="E32" s="445"/>
      <c r="F32" s="445"/>
      <c r="G32" s="664">
        <f t="shared" si="3"/>
        <v>0</v>
      </c>
      <c r="H32" s="442"/>
      <c r="I32" s="445"/>
      <c r="J32" s="446"/>
    </row>
    <row r="33" spans="2:10" ht="14.25">
      <c r="B33" s="525" t="s">
        <v>94</v>
      </c>
      <c r="C33" s="662">
        <f t="shared" si="2"/>
        <v>0</v>
      </c>
      <c r="D33" s="442"/>
      <c r="E33" s="445"/>
      <c r="F33" s="445"/>
      <c r="G33" s="664">
        <f t="shared" si="3"/>
        <v>0</v>
      </c>
      <c r="H33" s="442"/>
      <c r="I33" s="445"/>
      <c r="J33" s="446"/>
    </row>
    <row r="34" spans="2:10" ht="14.25">
      <c r="B34" s="525" t="s">
        <v>95</v>
      </c>
      <c r="C34" s="662">
        <f t="shared" si="2"/>
        <v>0</v>
      </c>
      <c r="D34" s="442"/>
      <c r="E34" s="445"/>
      <c r="F34" s="445"/>
      <c r="G34" s="664">
        <f t="shared" si="3"/>
        <v>0</v>
      </c>
      <c r="H34" s="442"/>
      <c r="I34" s="445"/>
      <c r="J34" s="446"/>
    </row>
    <row r="35" spans="2:10" ht="14.25">
      <c r="B35" s="525" t="s">
        <v>96</v>
      </c>
      <c r="C35" s="662">
        <f t="shared" si="2"/>
        <v>0</v>
      </c>
      <c r="D35" s="442"/>
      <c r="E35" s="445"/>
      <c r="F35" s="445"/>
      <c r="G35" s="664">
        <f t="shared" si="3"/>
        <v>0</v>
      </c>
      <c r="H35" s="442"/>
      <c r="I35" s="445"/>
      <c r="J35" s="446"/>
    </row>
    <row r="36" spans="2:10" ht="14.25">
      <c r="B36" s="525" t="s">
        <v>97</v>
      </c>
      <c r="C36" s="662">
        <f t="shared" si="2"/>
        <v>0</v>
      </c>
      <c r="D36" s="442"/>
      <c r="E36" s="445"/>
      <c r="F36" s="445"/>
      <c r="G36" s="664">
        <f t="shared" si="3"/>
        <v>0</v>
      </c>
      <c r="H36" s="442"/>
      <c r="I36" s="445"/>
      <c r="J36" s="446"/>
    </row>
    <row r="37" spans="2:10" ht="14.25">
      <c r="B37" s="525" t="s">
        <v>98</v>
      </c>
      <c r="C37" s="662">
        <f t="shared" si="2"/>
        <v>0</v>
      </c>
      <c r="D37" s="442"/>
      <c r="E37" s="445"/>
      <c r="F37" s="445"/>
      <c r="G37" s="664">
        <f t="shared" si="3"/>
        <v>0</v>
      </c>
      <c r="H37" s="442"/>
      <c r="I37" s="445"/>
      <c r="J37" s="446"/>
    </row>
    <row r="38" spans="2:10" ht="14.25">
      <c r="B38" s="525" t="s">
        <v>99</v>
      </c>
      <c r="C38" s="662">
        <f t="shared" si="2"/>
        <v>0</v>
      </c>
      <c r="D38" s="442"/>
      <c r="E38" s="445"/>
      <c r="F38" s="445"/>
      <c r="G38" s="664">
        <f t="shared" si="3"/>
        <v>0</v>
      </c>
      <c r="H38" s="442"/>
      <c r="I38" s="445"/>
      <c r="J38" s="446"/>
    </row>
    <row r="39" spans="2:10" ht="14.25">
      <c r="B39" s="525" t="s">
        <v>100</v>
      </c>
      <c r="C39" s="662">
        <f t="shared" si="2"/>
        <v>0</v>
      </c>
      <c r="D39" s="442"/>
      <c r="E39" s="445"/>
      <c r="F39" s="445"/>
      <c r="G39" s="664">
        <f t="shared" si="3"/>
        <v>0</v>
      </c>
      <c r="H39" s="442"/>
      <c r="I39" s="445"/>
      <c r="J39" s="446"/>
    </row>
    <row r="40" spans="2:10" ht="15" thickBot="1">
      <c r="B40" s="526" t="s">
        <v>101</v>
      </c>
      <c r="C40" s="663">
        <f t="shared" si="2"/>
        <v>0</v>
      </c>
      <c r="D40" s="512"/>
      <c r="E40" s="461"/>
      <c r="F40" s="461"/>
      <c r="G40" s="665">
        <f t="shared" si="3"/>
        <v>0</v>
      </c>
      <c r="H40" s="512"/>
      <c r="I40" s="461"/>
      <c r="J40" s="462"/>
    </row>
    <row r="41" spans="2:10" ht="13.5" thickBot="1">
      <c r="B41" s="545" t="s">
        <v>21</v>
      </c>
      <c r="C41" s="666">
        <f>SUM(C29:C40)</f>
        <v>0</v>
      </c>
      <c r="D41" s="552"/>
      <c r="E41" s="552"/>
      <c r="F41" s="552"/>
      <c r="G41" s="667">
        <f>SUM(G29:G40)</f>
        <v>0</v>
      </c>
      <c r="H41" s="552"/>
      <c r="I41" s="552"/>
      <c r="J41" s="553"/>
    </row>
    <row r="42" spans="2:10" ht="13.5" thickBot="1">
      <c r="B42" s="546" t="s">
        <v>102</v>
      </c>
      <c r="C42" s="554"/>
      <c r="D42" s="554"/>
      <c r="E42" s="554"/>
      <c r="F42" s="554"/>
      <c r="G42" s="555"/>
      <c r="H42" s="554"/>
      <c r="I42" s="554"/>
      <c r="J42" s="556"/>
    </row>
    <row r="51" ht="12.75">
      <c r="K51" s="7" t="s">
        <v>341</v>
      </c>
    </row>
  </sheetData>
  <sheetProtection/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  <colBreaks count="1" manualBreakCount="1">
    <brk id="12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zoomScale="85" zoomScaleNormal="85" zoomScalePageLayoutView="0" workbookViewId="0" topLeftCell="G10">
      <selection activeCell="P31" sqref="P31"/>
    </sheetView>
  </sheetViews>
  <sheetFormatPr defaultColWidth="9.140625" defaultRowHeight="12.75"/>
  <cols>
    <col min="1" max="1" width="9.140625" style="4" customWidth="1"/>
    <col min="2" max="2" width="29.7109375" style="4" customWidth="1"/>
    <col min="3" max="3" width="30.28125" style="4" customWidth="1"/>
    <col min="4" max="4" width="16.00390625" style="4" customWidth="1"/>
    <col min="5" max="5" width="13.00390625" style="4" customWidth="1"/>
    <col min="6" max="6" width="25.28125" style="4" customWidth="1"/>
    <col min="7" max="7" width="25.140625" style="4" customWidth="1"/>
    <col min="8" max="13" width="13.7109375" style="4" customWidth="1"/>
    <col min="14" max="14" width="26.7109375" style="4" customWidth="1"/>
    <col min="15" max="15" width="26.421875" style="4" customWidth="1"/>
    <col min="16" max="16" width="24.140625" style="4" customWidth="1"/>
    <col min="17" max="17" width="26.7109375" style="4" customWidth="1"/>
    <col min="18" max="21" width="12.28125" style="4" customWidth="1"/>
    <col min="22" max="16384" width="9.140625" style="4" customWidth="1"/>
  </cols>
  <sheetData>
    <row r="2" spans="17:21" ht="15.75">
      <c r="Q2" s="52" t="s">
        <v>345</v>
      </c>
      <c r="U2" s="270"/>
    </row>
    <row r="4" ht="15.75">
      <c r="A4" s="271"/>
    </row>
    <row r="5" spans="1:21" ht="15.75">
      <c r="A5" s="271"/>
      <c r="B5" s="879" t="s">
        <v>253</v>
      </c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272"/>
      <c r="S5" s="272"/>
      <c r="T5" s="272"/>
      <c r="U5" s="272"/>
    </row>
    <row r="6" spans="4:17" ht="16.5" thickBot="1">
      <c r="D6" s="272"/>
      <c r="E6" s="272"/>
      <c r="F6" s="272"/>
      <c r="G6" s="272"/>
      <c r="Q6" s="270"/>
    </row>
    <row r="7" spans="2:17" ht="35.25" customHeight="1">
      <c r="B7" s="1120" t="s">
        <v>254</v>
      </c>
      <c r="C7" s="1122" t="s">
        <v>255</v>
      </c>
      <c r="D7" s="1111" t="s">
        <v>256</v>
      </c>
      <c r="E7" s="557" t="s">
        <v>257</v>
      </c>
      <c r="F7" s="1111" t="s">
        <v>399</v>
      </c>
      <c r="G7" s="1111" t="s">
        <v>814</v>
      </c>
      <c r="H7" s="1111" t="s">
        <v>258</v>
      </c>
      <c r="I7" s="1111" t="s">
        <v>259</v>
      </c>
      <c r="J7" s="1111" t="s">
        <v>260</v>
      </c>
      <c r="K7" s="1111" t="s">
        <v>261</v>
      </c>
      <c r="L7" s="1111" t="s">
        <v>262</v>
      </c>
      <c r="M7" s="1111" t="s">
        <v>263</v>
      </c>
      <c r="N7" s="1109" t="s">
        <v>815</v>
      </c>
      <c r="O7" s="1110"/>
      <c r="P7" s="1116" t="s">
        <v>816</v>
      </c>
      <c r="Q7" s="1118" t="s">
        <v>817</v>
      </c>
    </row>
    <row r="8" spans="2:17" ht="42.75" customHeight="1" thickBot="1">
      <c r="B8" s="1121"/>
      <c r="C8" s="1123"/>
      <c r="D8" s="1112"/>
      <c r="E8" s="558" t="s">
        <v>264</v>
      </c>
      <c r="F8" s="1112"/>
      <c r="G8" s="1112"/>
      <c r="H8" s="1112"/>
      <c r="I8" s="1112"/>
      <c r="J8" s="1112"/>
      <c r="K8" s="1112"/>
      <c r="L8" s="1112"/>
      <c r="M8" s="1112"/>
      <c r="N8" s="559" t="s">
        <v>265</v>
      </c>
      <c r="O8" s="559" t="s">
        <v>266</v>
      </c>
      <c r="P8" s="1117"/>
      <c r="Q8" s="1119"/>
    </row>
    <row r="9" spans="2:17" ht="19.5" customHeight="1">
      <c r="B9" s="560" t="s">
        <v>267</v>
      </c>
      <c r="C9" s="561"/>
      <c r="D9" s="562"/>
      <c r="E9" s="562"/>
      <c r="F9" s="178"/>
      <c r="G9" s="178"/>
      <c r="H9" s="563"/>
      <c r="I9" s="563"/>
      <c r="J9" s="563"/>
      <c r="K9" s="563"/>
      <c r="L9" s="563"/>
      <c r="M9" s="563"/>
      <c r="N9" s="178"/>
      <c r="O9" s="564"/>
      <c r="P9" s="178"/>
      <c r="Q9" s="267"/>
    </row>
    <row r="10" spans="2:17" ht="19.5" customHeight="1">
      <c r="B10" s="565" t="s">
        <v>268</v>
      </c>
      <c r="C10" s="566"/>
      <c r="D10" s="567"/>
      <c r="E10" s="567"/>
      <c r="F10" s="165"/>
      <c r="G10" s="568"/>
      <c r="H10" s="567"/>
      <c r="I10" s="567"/>
      <c r="J10" s="567"/>
      <c r="K10" s="567"/>
      <c r="L10" s="567"/>
      <c r="M10" s="567"/>
      <c r="N10" s="265"/>
      <c r="O10" s="568"/>
      <c r="P10" s="165"/>
      <c r="Q10" s="166"/>
    </row>
    <row r="11" spans="2:17" ht="19.5" customHeight="1">
      <c r="B11" s="565" t="s">
        <v>268</v>
      </c>
      <c r="C11" s="566"/>
      <c r="D11" s="567"/>
      <c r="E11" s="567"/>
      <c r="F11" s="165"/>
      <c r="G11" s="568"/>
      <c r="H11" s="567"/>
      <c r="I11" s="567"/>
      <c r="J11" s="567"/>
      <c r="K11" s="567"/>
      <c r="L11" s="567"/>
      <c r="M11" s="567"/>
      <c r="N11" s="265"/>
      <c r="O11" s="568"/>
      <c r="P11" s="165"/>
      <c r="Q11" s="166"/>
    </row>
    <row r="12" spans="2:17" ht="19.5" customHeight="1">
      <c r="B12" s="565" t="s">
        <v>268</v>
      </c>
      <c r="C12" s="566"/>
      <c r="D12" s="567"/>
      <c r="E12" s="567"/>
      <c r="F12" s="165"/>
      <c r="G12" s="568"/>
      <c r="H12" s="567"/>
      <c r="I12" s="567"/>
      <c r="J12" s="567"/>
      <c r="K12" s="567"/>
      <c r="L12" s="567"/>
      <c r="M12" s="567"/>
      <c r="N12" s="265"/>
      <c r="O12" s="568"/>
      <c r="P12" s="165"/>
      <c r="Q12" s="166"/>
    </row>
    <row r="13" spans="2:17" ht="19.5" customHeight="1">
      <c r="B13" s="565" t="s">
        <v>268</v>
      </c>
      <c r="C13" s="566"/>
      <c r="D13" s="567"/>
      <c r="E13" s="567"/>
      <c r="F13" s="165"/>
      <c r="G13" s="568"/>
      <c r="H13" s="567"/>
      <c r="I13" s="567"/>
      <c r="J13" s="567"/>
      <c r="K13" s="567"/>
      <c r="L13" s="567"/>
      <c r="M13" s="567"/>
      <c r="N13" s="265"/>
      <c r="O13" s="568"/>
      <c r="P13" s="165"/>
      <c r="Q13" s="166"/>
    </row>
    <row r="14" spans="2:17" ht="19.5" customHeight="1">
      <c r="B14" s="565" t="s">
        <v>268</v>
      </c>
      <c r="C14" s="566"/>
      <c r="D14" s="567"/>
      <c r="E14" s="567"/>
      <c r="F14" s="165"/>
      <c r="G14" s="568"/>
      <c r="H14" s="567"/>
      <c r="I14" s="567"/>
      <c r="J14" s="567"/>
      <c r="K14" s="567"/>
      <c r="L14" s="567"/>
      <c r="M14" s="567"/>
      <c r="N14" s="265"/>
      <c r="O14" s="568"/>
      <c r="P14" s="165"/>
      <c r="Q14" s="166"/>
    </row>
    <row r="15" spans="2:17" ht="19.5" customHeight="1">
      <c r="B15" s="569" t="s">
        <v>269</v>
      </c>
      <c r="C15" s="566"/>
      <c r="D15" s="567"/>
      <c r="E15" s="567"/>
      <c r="F15" s="165"/>
      <c r="G15" s="568"/>
      <c r="H15" s="567"/>
      <c r="I15" s="567"/>
      <c r="J15" s="567"/>
      <c r="K15" s="567"/>
      <c r="L15" s="567"/>
      <c r="M15" s="567"/>
      <c r="N15" s="265">
        <v>1550000</v>
      </c>
      <c r="O15" s="568">
        <v>500000</v>
      </c>
      <c r="P15" s="165">
        <v>114370</v>
      </c>
      <c r="Q15" s="166">
        <v>13450000</v>
      </c>
    </row>
    <row r="16" spans="2:17" ht="19.5" customHeight="1">
      <c r="B16" s="565" t="s">
        <v>900</v>
      </c>
      <c r="C16" s="566" t="s">
        <v>901</v>
      </c>
      <c r="D16" s="567" t="s">
        <v>902</v>
      </c>
      <c r="E16" s="567" t="s">
        <v>903</v>
      </c>
      <c r="F16" s="165">
        <v>38998</v>
      </c>
      <c r="G16" s="568">
        <v>4584868</v>
      </c>
      <c r="H16" s="567">
        <v>2016</v>
      </c>
      <c r="I16" s="567" t="s">
        <v>904</v>
      </c>
      <c r="J16" s="567" t="s">
        <v>905</v>
      </c>
      <c r="K16" s="567" t="s">
        <v>906</v>
      </c>
      <c r="L16" s="567">
        <v>3.25</v>
      </c>
      <c r="M16" s="567">
        <v>12</v>
      </c>
      <c r="N16" s="265">
        <v>4584868</v>
      </c>
      <c r="O16" s="568">
        <v>160000</v>
      </c>
      <c r="P16" s="165">
        <v>0</v>
      </c>
      <c r="Q16" s="166">
        <v>0</v>
      </c>
    </row>
    <row r="17" spans="2:17" ht="19.5" customHeight="1">
      <c r="B17" s="565" t="s">
        <v>900</v>
      </c>
      <c r="C17" s="566" t="s">
        <v>901</v>
      </c>
      <c r="D17" s="567" t="s">
        <v>902</v>
      </c>
      <c r="E17" s="567" t="s">
        <v>903</v>
      </c>
      <c r="F17" s="165">
        <v>40127</v>
      </c>
      <c r="G17" s="568">
        <v>4718810</v>
      </c>
      <c r="H17" s="567">
        <v>2019</v>
      </c>
      <c r="I17" s="567" t="s">
        <v>907</v>
      </c>
      <c r="J17" s="567">
        <v>0</v>
      </c>
      <c r="K17" s="567" t="s">
        <v>908</v>
      </c>
      <c r="L17" s="567">
        <v>2.32</v>
      </c>
      <c r="M17" s="567">
        <v>12</v>
      </c>
      <c r="N17" s="265">
        <v>2178810</v>
      </c>
      <c r="O17" s="568">
        <v>110000</v>
      </c>
      <c r="P17" s="165">
        <v>21602</v>
      </c>
      <c r="Q17" s="166">
        <v>2540000</v>
      </c>
    </row>
    <row r="18" spans="2:17" ht="19.5" customHeight="1">
      <c r="B18" s="565" t="s">
        <v>900</v>
      </c>
      <c r="C18" s="566" t="s">
        <v>901</v>
      </c>
      <c r="D18" s="567" t="s">
        <v>902</v>
      </c>
      <c r="E18" s="567" t="s">
        <v>903</v>
      </c>
      <c r="F18" s="165">
        <v>37885</v>
      </c>
      <c r="G18" s="568">
        <v>4455158</v>
      </c>
      <c r="H18" s="567">
        <v>2021</v>
      </c>
      <c r="I18" s="567" t="s">
        <v>909</v>
      </c>
      <c r="J18" s="567">
        <v>0</v>
      </c>
      <c r="K18" s="567" t="s">
        <v>910</v>
      </c>
      <c r="L18" s="567">
        <v>3.86</v>
      </c>
      <c r="M18" s="567">
        <v>12</v>
      </c>
      <c r="N18" s="265">
        <v>1025158</v>
      </c>
      <c r="O18" s="568">
        <v>160000</v>
      </c>
      <c r="P18" s="165">
        <v>29140</v>
      </c>
      <c r="Q18" s="166">
        <v>3430000</v>
      </c>
    </row>
    <row r="19" spans="2:17" ht="19.5" customHeight="1">
      <c r="B19" s="565" t="s">
        <v>900</v>
      </c>
      <c r="C19" s="566" t="s">
        <v>901</v>
      </c>
      <c r="D19" s="567" t="s">
        <v>902</v>
      </c>
      <c r="E19" s="567" t="s">
        <v>903</v>
      </c>
      <c r="F19" s="165">
        <v>67151</v>
      </c>
      <c r="G19" s="568">
        <v>7896749</v>
      </c>
      <c r="H19" s="567">
        <v>2021</v>
      </c>
      <c r="I19" s="567" t="s">
        <v>911</v>
      </c>
      <c r="J19" s="567">
        <v>0</v>
      </c>
      <c r="K19" s="567" t="s">
        <v>912</v>
      </c>
      <c r="L19" s="567">
        <v>3.86</v>
      </c>
      <c r="M19" s="567">
        <v>12</v>
      </c>
      <c r="N19" s="265">
        <v>1796749</v>
      </c>
      <c r="O19" s="568">
        <v>280000</v>
      </c>
      <c r="P19" s="165">
        <v>51947</v>
      </c>
      <c r="Q19" s="166">
        <v>6100000</v>
      </c>
    </row>
    <row r="20" spans="2:17" ht="19.5" customHeight="1" thickBot="1">
      <c r="B20" s="204" t="s">
        <v>900</v>
      </c>
      <c r="C20" s="570" t="s">
        <v>901</v>
      </c>
      <c r="D20" s="571" t="s">
        <v>902</v>
      </c>
      <c r="E20" s="571" t="s">
        <v>903</v>
      </c>
      <c r="F20" s="266">
        <v>92684</v>
      </c>
      <c r="G20" s="572">
        <v>10900415</v>
      </c>
      <c r="H20" s="571">
        <v>2021</v>
      </c>
      <c r="I20" s="571" t="s">
        <v>913</v>
      </c>
      <c r="J20" s="571">
        <v>0</v>
      </c>
      <c r="K20" s="571" t="s">
        <v>914</v>
      </c>
      <c r="L20" s="571">
        <v>3.86</v>
      </c>
      <c r="M20" s="571">
        <v>12</v>
      </c>
      <c r="N20" s="573">
        <v>2420415</v>
      </c>
      <c r="O20" s="167">
        <v>390000</v>
      </c>
      <c r="P20" s="167">
        <v>72086</v>
      </c>
      <c r="Q20" s="168">
        <v>8480000</v>
      </c>
    </row>
    <row r="21" spans="2:17" ht="19.5" customHeight="1" thickBot="1">
      <c r="B21" s="1113" t="s">
        <v>270</v>
      </c>
      <c r="C21" s="1114"/>
      <c r="D21" s="1114"/>
      <c r="E21" s="1115"/>
      <c r="F21" s="574">
        <f>SUM(F16:F20)</f>
        <v>276845</v>
      </c>
      <c r="G21" s="575">
        <f>SUM(G16:G20)</f>
        <v>32556000</v>
      </c>
      <c r="H21" s="576"/>
      <c r="I21" s="577"/>
      <c r="J21" s="577"/>
      <c r="K21" s="577"/>
      <c r="L21" s="577"/>
      <c r="M21" s="578"/>
      <c r="N21" s="579">
        <f>SUM(N15:N20)</f>
        <v>13556000</v>
      </c>
      <c r="O21" s="580">
        <f>SUM(O15:O20)</f>
        <v>1600000</v>
      </c>
      <c r="P21" s="574">
        <f>SUM(P15:P20)</f>
        <v>289145</v>
      </c>
      <c r="Q21" s="575">
        <f>SUM(Q15:Q20)</f>
        <v>34000000</v>
      </c>
    </row>
    <row r="22" spans="2:17" ht="19.5" customHeight="1" thickBot="1">
      <c r="B22" s="1113" t="s">
        <v>271</v>
      </c>
      <c r="C22" s="1114"/>
      <c r="D22" s="1114"/>
      <c r="E22" s="1115"/>
      <c r="F22" s="581"/>
      <c r="G22" s="777"/>
      <c r="H22" s="401"/>
      <c r="I22" s="401"/>
      <c r="J22" s="401"/>
      <c r="K22" s="401"/>
      <c r="L22" s="401"/>
      <c r="M22" s="401"/>
      <c r="N22" s="401"/>
      <c r="O22" s="582"/>
      <c r="P22" s="583"/>
      <c r="Q22" s="584"/>
    </row>
    <row r="23" spans="2:17" ht="19.5" customHeight="1" thickBot="1">
      <c r="B23" s="1113" t="s">
        <v>272</v>
      </c>
      <c r="C23" s="1114"/>
      <c r="D23" s="1114"/>
      <c r="E23" s="1115"/>
      <c r="F23" s="585">
        <v>276845</v>
      </c>
      <c r="G23" s="586">
        <v>32556000</v>
      </c>
      <c r="H23" s="401"/>
      <c r="I23" s="401"/>
      <c r="J23" s="401"/>
      <c r="K23" s="401"/>
      <c r="L23" s="401"/>
      <c r="M23" s="401"/>
      <c r="N23" s="401"/>
      <c r="O23" s="582"/>
      <c r="P23" s="587">
        <v>289145</v>
      </c>
      <c r="Q23" s="588">
        <v>34000000</v>
      </c>
    </row>
    <row r="24" spans="8:13" ht="15">
      <c r="H24" s="292"/>
      <c r="I24" s="292"/>
      <c r="J24" s="292"/>
      <c r="K24" s="292"/>
      <c r="L24" s="292"/>
      <c r="M24" s="292"/>
    </row>
    <row r="25" spans="2:13" ht="15">
      <c r="B25" s="303"/>
      <c r="C25" s="303"/>
      <c r="H25" s="292"/>
      <c r="I25" s="292"/>
      <c r="J25" s="292"/>
      <c r="K25" s="292"/>
      <c r="L25" s="292"/>
      <c r="M25" s="292"/>
    </row>
    <row r="26" spans="8:13" ht="15">
      <c r="H26" s="292"/>
      <c r="I26" s="292"/>
      <c r="J26" s="292"/>
      <c r="K26" s="292"/>
      <c r="L26" s="292"/>
      <c r="M26" s="292"/>
    </row>
  </sheetData>
  <sheetProtection/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15"/>
  <sheetViews>
    <sheetView tabSelected="1" zoomScalePageLayoutView="0" workbookViewId="0" topLeftCell="A1">
      <selection activeCell="D9" sqref="D9"/>
    </sheetView>
  </sheetViews>
  <sheetFormatPr defaultColWidth="9.140625" defaultRowHeight="15" customHeight="1"/>
  <cols>
    <col min="1" max="1" width="7.421875" style="806" customWidth="1"/>
    <col min="2" max="2" width="35.28125" style="806" customWidth="1"/>
    <col min="3" max="3" width="13.7109375" style="806" customWidth="1"/>
    <col min="4" max="4" width="14.57421875" style="806" customWidth="1"/>
    <col min="5" max="5" width="13.57421875" style="806" customWidth="1"/>
    <col min="6" max="6" width="13.8515625" style="806" customWidth="1"/>
    <col min="7" max="7" width="14.8515625" style="806" customWidth="1"/>
    <col min="8" max="16384" width="9.140625" style="806" customWidth="1"/>
  </cols>
  <sheetData>
    <row r="1" ht="15" customHeight="1">
      <c r="G1" s="807" t="s">
        <v>946</v>
      </c>
    </row>
    <row r="3" spans="1:6" s="809" customFormat="1" ht="30" customHeight="1">
      <c r="A3" s="1135" t="s">
        <v>947</v>
      </c>
      <c r="B3" s="1135"/>
      <c r="C3" s="1135"/>
      <c r="D3" s="1135"/>
      <c r="E3" s="1135"/>
      <c r="F3" s="1135"/>
    </row>
    <row r="4" spans="1:6" s="809" customFormat="1" ht="30" customHeight="1">
      <c r="A4" s="808"/>
      <c r="B4" s="808"/>
      <c r="C4" s="808"/>
      <c r="D4" s="808"/>
      <c r="E4" s="808"/>
      <c r="F4" s="808"/>
    </row>
    <row r="5" spans="1:6" ht="15" customHeight="1" thickBot="1">
      <c r="A5" s="1136" t="s">
        <v>43</v>
      </c>
      <c r="B5" s="1136"/>
      <c r="C5" s="1136"/>
      <c r="D5" s="1136"/>
      <c r="E5" s="1136"/>
      <c r="F5" s="1136"/>
    </row>
    <row r="6" spans="1:7" ht="15" customHeight="1">
      <c r="A6" s="1137" t="s">
        <v>2</v>
      </c>
      <c r="B6" s="1139" t="s">
        <v>78</v>
      </c>
      <c r="C6" s="1141" t="s">
        <v>948</v>
      </c>
      <c r="D6" s="1143" t="s">
        <v>949</v>
      </c>
      <c r="E6" s="1143" t="s">
        <v>950</v>
      </c>
      <c r="F6" s="1143" t="s">
        <v>951</v>
      </c>
      <c r="G6" s="1124" t="s">
        <v>952</v>
      </c>
    </row>
    <row r="7" spans="1:7" ht="46.5" customHeight="1" thickBot="1">
      <c r="A7" s="1138"/>
      <c r="B7" s="1140"/>
      <c r="C7" s="1142"/>
      <c r="D7" s="1144"/>
      <c r="E7" s="1144"/>
      <c r="F7" s="1144"/>
      <c r="G7" s="1125"/>
    </row>
    <row r="8" spans="1:7" ht="22.5" customHeight="1">
      <c r="A8" s="1126"/>
      <c r="B8" s="1127"/>
      <c r="C8" s="1127"/>
      <c r="D8" s="1127"/>
      <c r="E8" s="1127"/>
      <c r="F8" s="1128"/>
      <c r="G8" s="810"/>
    </row>
    <row r="9" spans="1:7" ht="84" customHeight="1">
      <c r="A9" s="811"/>
      <c r="B9" s="812"/>
      <c r="C9" s="813"/>
      <c r="D9" s="814"/>
      <c r="E9" s="814"/>
      <c r="F9" s="814"/>
      <c r="G9" s="815"/>
    </row>
    <row r="10" spans="1:7" ht="71.25" customHeight="1">
      <c r="A10" s="816"/>
      <c r="B10" s="817"/>
      <c r="C10" s="813"/>
      <c r="D10" s="814"/>
      <c r="E10" s="814"/>
      <c r="F10" s="814"/>
      <c r="G10" s="815"/>
    </row>
    <row r="11" spans="1:7" ht="74.25" customHeight="1">
      <c r="A11" s="816"/>
      <c r="B11" s="818"/>
      <c r="C11" s="813"/>
      <c r="D11" s="814"/>
      <c r="E11" s="814"/>
      <c r="F11" s="814"/>
      <c r="G11" s="815"/>
    </row>
    <row r="12" spans="1:7" ht="57.75" customHeight="1">
      <c r="A12" s="816"/>
      <c r="B12" s="817"/>
      <c r="C12" s="813"/>
      <c r="D12" s="814"/>
      <c r="E12" s="814"/>
      <c r="F12" s="814"/>
      <c r="G12" s="815"/>
    </row>
    <row r="13" spans="1:7" ht="100.5" customHeight="1">
      <c r="A13" s="811"/>
      <c r="B13" s="817"/>
      <c r="C13" s="813"/>
      <c r="D13" s="814"/>
      <c r="E13" s="814"/>
      <c r="F13" s="814"/>
      <c r="G13" s="815"/>
    </row>
    <row r="14" spans="1:7" ht="75" customHeight="1">
      <c r="A14" s="811"/>
      <c r="B14" s="817"/>
      <c r="C14" s="813"/>
      <c r="D14" s="814"/>
      <c r="E14" s="814"/>
      <c r="F14" s="814"/>
      <c r="G14" s="815"/>
    </row>
    <row r="15" spans="1:7" ht="56.25" customHeight="1">
      <c r="A15" s="811"/>
      <c r="B15" s="819"/>
      <c r="C15" s="813"/>
      <c r="D15" s="814"/>
      <c r="E15" s="814"/>
      <c r="F15" s="814"/>
      <c r="G15" s="820"/>
    </row>
    <row r="16" spans="1:7" ht="64.5" customHeight="1">
      <c r="A16" s="811"/>
      <c r="B16" s="817"/>
      <c r="C16" s="813"/>
      <c r="D16" s="814"/>
      <c r="E16" s="814"/>
      <c r="F16" s="814"/>
      <c r="G16" s="815"/>
    </row>
    <row r="17" spans="1:7" ht="80.25" customHeight="1">
      <c r="A17" s="811"/>
      <c r="B17" s="817"/>
      <c r="C17" s="813"/>
      <c r="D17" s="814"/>
      <c r="E17" s="814"/>
      <c r="F17" s="814"/>
      <c r="G17" s="815"/>
    </row>
    <row r="18" spans="1:7" ht="84" customHeight="1">
      <c r="A18" s="811"/>
      <c r="B18" s="821"/>
      <c r="C18" s="813"/>
      <c r="D18" s="814"/>
      <c r="E18" s="814"/>
      <c r="F18" s="814"/>
      <c r="G18" s="815"/>
    </row>
    <row r="19" spans="1:7" ht="84" customHeight="1">
      <c r="A19" s="811"/>
      <c r="B19" s="821"/>
      <c r="C19" s="813"/>
      <c r="D19" s="814"/>
      <c r="E19" s="814"/>
      <c r="F19" s="814"/>
      <c r="G19" s="815"/>
    </row>
    <row r="20" spans="1:7" ht="84" customHeight="1">
      <c r="A20" s="811"/>
      <c r="B20" s="821"/>
      <c r="C20" s="813"/>
      <c r="D20" s="814"/>
      <c r="E20" s="814"/>
      <c r="F20" s="814"/>
      <c r="G20" s="815"/>
    </row>
    <row r="21" spans="1:7" ht="84" customHeight="1">
      <c r="A21" s="811"/>
      <c r="B21" s="821"/>
      <c r="C21" s="813"/>
      <c r="D21" s="814"/>
      <c r="E21" s="814"/>
      <c r="F21" s="814"/>
      <c r="G21" s="815"/>
    </row>
    <row r="22" spans="1:7" ht="84" customHeight="1">
      <c r="A22" s="811"/>
      <c r="B22" s="821"/>
      <c r="C22" s="813"/>
      <c r="D22" s="814"/>
      <c r="E22" s="814"/>
      <c r="F22" s="814"/>
      <c r="G22" s="815"/>
    </row>
    <row r="23" spans="1:7" ht="84" customHeight="1">
      <c r="A23" s="811"/>
      <c r="B23" s="821"/>
      <c r="C23" s="813"/>
      <c r="D23" s="814"/>
      <c r="E23" s="814"/>
      <c r="F23" s="814"/>
      <c r="G23" s="815"/>
    </row>
    <row r="24" spans="1:7" ht="84" customHeight="1">
      <c r="A24" s="811"/>
      <c r="B24" s="821"/>
      <c r="C24" s="813"/>
      <c r="D24" s="814"/>
      <c r="E24" s="814"/>
      <c r="F24" s="814"/>
      <c r="G24" s="815"/>
    </row>
    <row r="25" spans="1:7" ht="42" customHeight="1">
      <c r="A25" s="822"/>
      <c r="B25" s="823"/>
      <c r="C25" s="813"/>
      <c r="D25" s="814"/>
      <c r="E25" s="814"/>
      <c r="F25" s="814"/>
      <c r="G25" s="815"/>
    </row>
    <row r="26" spans="1:7" ht="60.75" customHeight="1">
      <c r="A26" s="816"/>
      <c r="B26" s="824"/>
      <c r="C26" s="813"/>
      <c r="D26" s="814"/>
      <c r="E26" s="814"/>
      <c r="F26" s="814"/>
      <c r="G26" s="815"/>
    </row>
    <row r="27" spans="1:7" ht="55.5" customHeight="1">
      <c r="A27" s="811"/>
      <c r="B27" s="824"/>
      <c r="C27" s="813"/>
      <c r="D27" s="814"/>
      <c r="E27" s="814"/>
      <c r="F27" s="814"/>
      <c r="G27" s="815"/>
    </row>
    <row r="28" spans="1:7" ht="63" customHeight="1">
      <c r="A28" s="811"/>
      <c r="B28" s="824"/>
      <c r="C28" s="813"/>
      <c r="D28" s="814"/>
      <c r="E28" s="814"/>
      <c r="F28" s="814"/>
      <c r="G28" s="815"/>
    </row>
    <row r="29" spans="1:7" ht="36.75" customHeight="1">
      <c r="A29" s="811"/>
      <c r="B29" s="824"/>
      <c r="C29" s="813"/>
      <c r="D29" s="814"/>
      <c r="E29" s="814"/>
      <c r="F29" s="814"/>
      <c r="G29" s="815"/>
    </row>
    <row r="30" spans="1:7" ht="69.75" customHeight="1">
      <c r="A30" s="811"/>
      <c r="B30" s="812"/>
      <c r="C30" s="813"/>
      <c r="D30" s="814"/>
      <c r="E30" s="814"/>
      <c r="F30" s="814"/>
      <c r="G30" s="815"/>
    </row>
    <row r="31" spans="1:7" ht="45" customHeight="1">
      <c r="A31" s="811"/>
      <c r="B31" s="812"/>
      <c r="C31" s="813"/>
      <c r="D31" s="814"/>
      <c r="E31" s="814"/>
      <c r="F31" s="814"/>
      <c r="G31" s="815"/>
    </row>
    <row r="32" spans="1:7" ht="51" customHeight="1">
      <c r="A32" s="811"/>
      <c r="B32" s="812"/>
      <c r="C32" s="813"/>
      <c r="D32" s="814"/>
      <c r="E32" s="814"/>
      <c r="F32" s="814"/>
      <c r="G32" s="815"/>
    </row>
    <row r="33" spans="1:7" ht="54.75" customHeight="1">
      <c r="A33" s="811"/>
      <c r="B33" s="812"/>
      <c r="C33" s="813"/>
      <c r="D33" s="814"/>
      <c r="E33" s="814"/>
      <c r="F33" s="814"/>
      <c r="G33" s="815"/>
    </row>
    <row r="34" spans="1:7" ht="59.25" customHeight="1">
      <c r="A34" s="811"/>
      <c r="B34" s="812"/>
      <c r="C34" s="813"/>
      <c r="D34" s="814"/>
      <c r="E34" s="814"/>
      <c r="F34" s="814"/>
      <c r="G34" s="815"/>
    </row>
    <row r="35" spans="1:7" ht="52.5" customHeight="1">
      <c r="A35" s="811"/>
      <c r="B35" s="812"/>
      <c r="C35" s="813"/>
      <c r="D35" s="814"/>
      <c r="E35" s="814"/>
      <c r="F35" s="814"/>
      <c r="G35" s="815"/>
    </row>
    <row r="36" spans="1:7" ht="26.25" customHeight="1">
      <c r="A36" s="811"/>
      <c r="B36" s="824"/>
      <c r="C36" s="813"/>
      <c r="D36" s="814"/>
      <c r="E36" s="814"/>
      <c r="F36" s="814"/>
      <c r="G36" s="815"/>
    </row>
    <row r="37" spans="1:7" ht="53.25" customHeight="1">
      <c r="A37" s="811"/>
      <c r="B37" s="824"/>
      <c r="C37" s="813"/>
      <c r="D37" s="814"/>
      <c r="E37" s="814"/>
      <c r="F37" s="814"/>
      <c r="G37" s="815"/>
    </row>
    <row r="38" spans="1:7" ht="47.25" customHeight="1">
      <c r="A38" s="811"/>
      <c r="B38" s="824"/>
      <c r="C38" s="813"/>
      <c r="D38" s="814"/>
      <c r="E38" s="814"/>
      <c r="F38" s="814"/>
      <c r="G38" s="815"/>
    </row>
    <row r="39" spans="1:7" ht="34.5" customHeight="1">
      <c r="A39" s="811"/>
      <c r="B39" s="824"/>
      <c r="C39" s="813"/>
      <c r="D39" s="814"/>
      <c r="E39" s="814"/>
      <c r="F39" s="814"/>
      <c r="G39" s="815"/>
    </row>
    <row r="40" spans="1:7" ht="57.75" customHeight="1">
      <c r="A40" s="811"/>
      <c r="B40" s="824"/>
      <c r="C40" s="813"/>
      <c r="D40" s="814"/>
      <c r="E40" s="814"/>
      <c r="F40" s="814"/>
      <c r="G40" s="815"/>
    </row>
    <row r="41" spans="1:7" ht="33" customHeight="1">
      <c r="A41" s="816"/>
      <c r="B41" s="824"/>
      <c r="C41" s="813"/>
      <c r="D41" s="814"/>
      <c r="E41" s="814"/>
      <c r="F41" s="814"/>
      <c r="G41" s="815"/>
    </row>
    <row r="42" spans="1:7" ht="44.25" customHeight="1">
      <c r="A42" s="816"/>
      <c r="B42" s="824"/>
      <c r="C42" s="813"/>
      <c r="D42" s="814"/>
      <c r="E42" s="814"/>
      <c r="F42" s="814"/>
      <c r="G42" s="815"/>
    </row>
    <row r="43" spans="1:7" ht="59.25" customHeight="1">
      <c r="A43" s="816"/>
      <c r="B43" s="824"/>
      <c r="C43" s="813"/>
      <c r="D43" s="814"/>
      <c r="E43" s="814"/>
      <c r="F43" s="814"/>
      <c r="G43" s="815"/>
    </row>
    <row r="44" spans="1:7" ht="69" customHeight="1">
      <c r="A44" s="816"/>
      <c r="B44" s="812"/>
      <c r="C44" s="813"/>
      <c r="D44" s="814"/>
      <c r="E44" s="814"/>
      <c r="F44" s="814"/>
      <c r="G44" s="815"/>
    </row>
    <row r="45" spans="1:7" ht="52.5" customHeight="1">
      <c r="A45" s="816"/>
      <c r="B45" s="824"/>
      <c r="C45" s="813"/>
      <c r="D45" s="814"/>
      <c r="E45" s="814"/>
      <c r="F45" s="814"/>
      <c r="G45" s="815"/>
    </row>
    <row r="46" spans="1:7" ht="52.5" customHeight="1">
      <c r="A46" s="811"/>
      <c r="B46" s="824"/>
      <c r="C46" s="813"/>
      <c r="D46" s="814"/>
      <c r="E46" s="814"/>
      <c r="F46" s="814"/>
      <c r="G46" s="815"/>
    </row>
    <row r="47" spans="1:7" ht="53.25" customHeight="1">
      <c r="A47" s="811"/>
      <c r="B47" s="824"/>
      <c r="C47" s="813"/>
      <c r="D47" s="814"/>
      <c r="E47" s="814"/>
      <c r="F47" s="814"/>
      <c r="G47" s="815"/>
    </row>
    <row r="48" spans="1:7" ht="72" customHeight="1">
      <c r="A48" s="811"/>
      <c r="B48" s="824"/>
      <c r="C48" s="813"/>
      <c r="D48" s="814"/>
      <c r="E48" s="814"/>
      <c r="F48" s="814"/>
      <c r="G48" s="815"/>
    </row>
    <row r="49" spans="1:7" ht="48" customHeight="1">
      <c r="A49" s="816"/>
      <c r="B49" s="824"/>
      <c r="C49" s="813"/>
      <c r="D49" s="814"/>
      <c r="E49" s="814"/>
      <c r="F49" s="814"/>
      <c r="G49" s="815"/>
    </row>
    <row r="50" spans="1:7" ht="40.5" customHeight="1">
      <c r="A50" s="816"/>
      <c r="B50" s="824"/>
      <c r="C50" s="813"/>
      <c r="D50" s="814"/>
      <c r="E50" s="814"/>
      <c r="F50" s="814"/>
      <c r="G50" s="815"/>
    </row>
    <row r="51" spans="1:7" ht="27.75" customHeight="1">
      <c r="A51" s="816"/>
      <c r="B51" s="824"/>
      <c r="C51" s="813"/>
      <c r="D51" s="814"/>
      <c r="E51" s="814"/>
      <c r="F51" s="814"/>
      <c r="G51" s="815"/>
    </row>
    <row r="52" spans="1:7" ht="57" customHeight="1">
      <c r="A52" s="811"/>
      <c r="B52" s="824"/>
      <c r="C52" s="813"/>
      <c r="D52" s="814"/>
      <c r="E52" s="814"/>
      <c r="F52" s="814"/>
      <c r="G52" s="815"/>
    </row>
    <row r="53" spans="1:7" ht="46.5" customHeight="1">
      <c r="A53" s="811"/>
      <c r="B53" s="824"/>
      <c r="C53" s="813"/>
      <c r="D53" s="814"/>
      <c r="E53" s="814"/>
      <c r="F53" s="814"/>
      <c r="G53" s="815"/>
    </row>
    <row r="54" spans="1:7" ht="38.25" customHeight="1">
      <c r="A54" s="811"/>
      <c r="B54" s="824"/>
      <c r="C54" s="813"/>
      <c r="D54" s="814"/>
      <c r="E54" s="814"/>
      <c r="F54" s="814"/>
      <c r="G54" s="815"/>
    </row>
    <row r="55" spans="1:7" ht="42.75" customHeight="1">
      <c r="A55" s="811"/>
      <c r="B55" s="824"/>
      <c r="C55" s="813"/>
      <c r="D55" s="814"/>
      <c r="E55" s="814"/>
      <c r="F55" s="814"/>
      <c r="G55" s="815"/>
    </row>
    <row r="56" spans="1:7" ht="45" customHeight="1">
      <c r="A56" s="811"/>
      <c r="B56" s="825"/>
      <c r="C56" s="813"/>
      <c r="D56" s="814"/>
      <c r="E56" s="814"/>
      <c r="F56" s="814"/>
      <c r="G56" s="815"/>
    </row>
    <row r="57" spans="1:7" ht="59.25" customHeight="1">
      <c r="A57" s="811"/>
      <c r="B57" s="825"/>
      <c r="C57" s="813"/>
      <c r="D57" s="814"/>
      <c r="E57" s="814"/>
      <c r="F57" s="814"/>
      <c r="G57" s="815"/>
    </row>
    <row r="58" spans="1:7" ht="53.25" customHeight="1">
      <c r="A58" s="811"/>
      <c r="B58" s="825"/>
      <c r="C58" s="813"/>
      <c r="D58" s="814"/>
      <c r="E58" s="814"/>
      <c r="F58" s="814"/>
      <c r="G58" s="815"/>
    </row>
    <row r="59" spans="1:7" ht="70.5" customHeight="1">
      <c r="A59" s="811"/>
      <c r="B59" s="825"/>
      <c r="C59" s="813"/>
      <c r="D59" s="814"/>
      <c r="E59" s="814"/>
      <c r="F59" s="814"/>
      <c r="G59" s="815"/>
    </row>
    <row r="60" spans="1:7" ht="48.75" customHeight="1">
      <c r="A60" s="811"/>
      <c r="B60" s="825"/>
      <c r="C60" s="813"/>
      <c r="D60" s="814"/>
      <c r="E60" s="814"/>
      <c r="F60" s="814"/>
      <c r="G60" s="815"/>
    </row>
    <row r="61" spans="1:7" ht="45.75" customHeight="1">
      <c r="A61" s="811"/>
      <c r="B61" s="825"/>
      <c r="C61" s="813"/>
      <c r="D61" s="814"/>
      <c r="E61" s="814"/>
      <c r="F61" s="814"/>
      <c r="G61" s="815"/>
    </row>
    <row r="62" spans="1:7" ht="54.75" customHeight="1">
      <c r="A62" s="811"/>
      <c r="B62" s="825"/>
      <c r="C62" s="813"/>
      <c r="D62" s="814"/>
      <c r="E62" s="814"/>
      <c r="F62" s="814"/>
      <c r="G62" s="815"/>
    </row>
    <row r="63" spans="1:7" ht="42.75" customHeight="1">
      <c r="A63" s="811"/>
      <c r="B63" s="825"/>
      <c r="C63" s="813"/>
      <c r="D63" s="814"/>
      <c r="E63" s="814"/>
      <c r="F63" s="814"/>
      <c r="G63" s="815"/>
    </row>
    <row r="64" spans="1:7" ht="57.75" customHeight="1">
      <c r="A64" s="811"/>
      <c r="B64" s="825"/>
      <c r="C64" s="813"/>
      <c r="D64" s="814"/>
      <c r="E64" s="814"/>
      <c r="F64" s="814"/>
      <c r="G64" s="815"/>
    </row>
    <row r="65" spans="1:7" ht="60.75" customHeight="1">
      <c r="A65" s="811"/>
      <c r="B65" s="825"/>
      <c r="C65" s="813"/>
      <c r="D65" s="814"/>
      <c r="E65" s="814"/>
      <c r="F65" s="814"/>
      <c r="G65" s="815"/>
    </row>
    <row r="66" spans="1:7" ht="43.5" customHeight="1">
      <c r="A66" s="811"/>
      <c r="B66" s="825"/>
      <c r="C66" s="813"/>
      <c r="D66" s="814"/>
      <c r="E66" s="814"/>
      <c r="F66" s="814"/>
      <c r="G66" s="815"/>
    </row>
    <row r="67" spans="1:7" ht="12">
      <c r="A67" s="811"/>
      <c r="B67" s="825"/>
      <c r="C67" s="813"/>
      <c r="D67" s="814"/>
      <c r="E67" s="814"/>
      <c r="F67" s="814"/>
      <c r="G67" s="815"/>
    </row>
    <row r="68" spans="1:7" ht="51.75" customHeight="1">
      <c r="A68" s="816"/>
      <c r="B68" s="825"/>
      <c r="C68" s="813"/>
      <c r="D68" s="826"/>
      <c r="E68" s="826"/>
      <c r="F68" s="826"/>
      <c r="G68" s="827"/>
    </row>
    <row r="69" spans="1:7" ht="53.25" customHeight="1">
      <c r="A69" s="811"/>
      <c r="B69" s="825"/>
      <c r="C69" s="813"/>
      <c r="D69" s="814"/>
      <c r="E69" s="814"/>
      <c r="F69" s="814"/>
      <c r="G69" s="815"/>
    </row>
    <row r="70" spans="1:7" ht="51.75" customHeight="1">
      <c r="A70" s="811"/>
      <c r="B70" s="828"/>
      <c r="C70" s="813"/>
      <c r="D70" s="814"/>
      <c r="E70" s="814"/>
      <c r="F70" s="814"/>
      <c r="G70" s="815"/>
    </row>
    <row r="71" spans="1:7" ht="65.25" customHeight="1">
      <c r="A71" s="811"/>
      <c r="B71" s="828"/>
      <c r="C71" s="813"/>
      <c r="D71" s="814"/>
      <c r="E71" s="814"/>
      <c r="F71" s="814"/>
      <c r="G71" s="815"/>
    </row>
    <row r="72" spans="1:7" ht="66.75" customHeight="1">
      <c r="A72" s="811"/>
      <c r="B72" s="828"/>
      <c r="C72" s="813"/>
      <c r="D72" s="814"/>
      <c r="E72" s="814"/>
      <c r="F72" s="814"/>
      <c r="G72" s="815"/>
    </row>
    <row r="73" spans="1:7" ht="54.75" customHeight="1">
      <c r="A73" s="811"/>
      <c r="B73" s="828"/>
      <c r="C73" s="813"/>
      <c r="D73" s="814"/>
      <c r="E73" s="814"/>
      <c r="F73" s="814"/>
      <c r="G73" s="815"/>
    </row>
    <row r="74" spans="1:7" ht="51.75" customHeight="1">
      <c r="A74" s="811"/>
      <c r="B74" s="828"/>
      <c r="C74" s="813"/>
      <c r="D74" s="814"/>
      <c r="E74" s="814"/>
      <c r="F74" s="814"/>
      <c r="G74" s="815"/>
    </row>
    <row r="75" spans="1:7" ht="41.25" customHeight="1">
      <c r="A75" s="811"/>
      <c r="B75" s="828"/>
      <c r="C75" s="813"/>
      <c r="D75" s="814"/>
      <c r="E75" s="814"/>
      <c r="F75" s="814"/>
      <c r="G75" s="815"/>
    </row>
    <row r="76" spans="1:7" ht="61.5" customHeight="1">
      <c r="A76" s="811"/>
      <c r="B76" s="828"/>
      <c r="C76" s="813"/>
      <c r="D76" s="814"/>
      <c r="E76" s="814"/>
      <c r="F76" s="814"/>
      <c r="G76" s="815"/>
    </row>
    <row r="77" spans="1:7" ht="59.25" customHeight="1">
      <c r="A77" s="811"/>
      <c r="B77" s="828"/>
      <c r="C77" s="813"/>
      <c r="D77" s="814"/>
      <c r="E77" s="814"/>
      <c r="F77" s="814"/>
      <c r="G77" s="815"/>
    </row>
    <row r="78" spans="1:7" ht="36.75" customHeight="1">
      <c r="A78" s="811"/>
      <c r="B78" s="828"/>
      <c r="C78" s="813"/>
      <c r="D78" s="814"/>
      <c r="E78" s="814"/>
      <c r="F78" s="814"/>
      <c r="G78" s="815"/>
    </row>
    <row r="79" spans="1:7" ht="12">
      <c r="A79" s="811"/>
      <c r="B79" s="828"/>
      <c r="C79" s="813"/>
      <c r="D79" s="814"/>
      <c r="E79" s="814"/>
      <c r="F79" s="814"/>
      <c r="G79" s="815"/>
    </row>
    <row r="80" spans="1:7" ht="36.75" customHeight="1">
      <c r="A80" s="811"/>
      <c r="B80" s="828"/>
      <c r="C80" s="813"/>
      <c r="D80" s="814"/>
      <c r="E80" s="814"/>
      <c r="F80" s="814"/>
      <c r="G80" s="815"/>
    </row>
    <row r="81" spans="1:7" ht="36.75" customHeight="1">
      <c r="A81" s="811"/>
      <c r="B81" s="828"/>
      <c r="C81" s="813"/>
      <c r="D81" s="814"/>
      <c r="E81" s="814"/>
      <c r="F81" s="814"/>
      <c r="G81" s="815"/>
    </row>
    <row r="82" spans="1:7" ht="58.5" customHeight="1">
      <c r="A82" s="811"/>
      <c r="B82" s="828"/>
      <c r="C82" s="813"/>
      <c r="D82" s="814"/>
      <c r="E82" s="814"/>
      <c r="F82" s="814"/>
      <c r="G82" s="815"/>
    </row>
    <row r="83" spans="1:7" ht="36.75" customHeight="1">
      <c r="A83" s="811"/>
      <c r="B83" s="828"/>
      <c r="C83" s="813"/>
      <c r="D83" s="814"/>
      <c r="E83" s="814"/>
      <c r="F83" s="814"/>
      <c r="G83" s="815"/>
    </row>
    <row r="84" spans="1:7" ht="36.75" customHeight="1">
      <c r="A84" s="811"/>
      <c r="B84" s="828"/>
      <c r="C84" s="813"/>
      <c r="D84" s="814"/>
      <c r="E84" s="814"/>
      <c r="F84" s="814"/>
      <c r="G84" s="815"/>
    </row>
    <row r="85" spans="1:7" ht="50.25" customHeight="1">
      <c r="A85" s="816"/>
      <c r="B85" s="819"/>
      <c r="C85" s="813"/>
      <c r="D85" s="814"/>
      <c r="E85" s="814"/>
      <c r="F85" s="814"/>
      <c r="G85" s="820"/>
    </row>
    <row r="86" spans="1:7" ht="50.25" customHeight="1">
      <c r="A86" s="816"/>
      <c r="B86" s="819"/>
      <c r="C86" s="813"/>
      <c r="D86" s="814"/>
      <c r="E86" s="814"/>
      <c r="F86" s="814"/>
      <c r="G86" s="820"/>
    </row>
    <row r="87" spans="1:7" ht="50.25" customHeight="1">
      <c r="A87" s="816"/>
      <c r="B87" s="819"/>
      <c r="C87" s="813"/>
      <c r="D87" s="814"/>
      <c r="E87" s="814"/>
      <c r="F87" s="814"/>
      <c r="G87" s="820"/>
    </row>
    <row r="88" spans="1:7" ht="50.25" customHeight="1">
      <c r="A88" s="816"/>
      <c r="B88" s="819"/>
      <c r="C88" s="813"/>
      <c r="D88" s="814"/>
      <c r="E88" s="814"/>
      <c r="F88" s="814"/>
      <c r="G88" s="820"/>
    </row>
    <row r="89" spans="1:7" ht="50.25" customHeight="1">
      <c r="A89" s="816"/>
      <c r="B89" s="819"/>
      <c r="C89" s="813"/>
      <c r="D89" s="814"/>
      <c r="E89" s="814"/>
      <c r="F89" s="814"/>
      <c r="G89" s="820"/>
    </row>
    <row r="90" spans="1:7" ht="50.25" customHeight="1">
      <c r="A90" s="816"/>
      <c r="B90" s="819"/>
      <c r="C90" s="813"/>
      <c r="D90" s="814"/>
      <c r="E90" s="814"/>
      <c r="F90" s="814"/>
      <c r="G90" s="820"/>
    </row>
    <row r="91" spans="1:7" ht="50.25" customHeight="1">
      <c r="A91" s="816"/>
      <c r="B91" s="819"/>
      <c r="C91" s="813"/>
      <c r="D91" s="814"/>
      <c r="E91" s="814"/>
      <c r="F91" s="814"/>
      <c r="G91" s="820"/>
    </row>
    <row r="92" spans="1:7" ht="50.25" customHeight="1">
      <c r="A92" s="816"/>
      <c r="B92" s="819"/>
      <c r="C92" s="813"/>
      <c r="D92" s="814"/>
      <c r="E92" s="814"/>
      <c r="F92" s="814"/>
      <c r="G92" s="820"/>
    </row>
    <row r="93" spans="1:7" ht="50.25" customHeight="1">
      <c r="A93" s="816"/>
      <c r="B93" s="819"/>
      <c r="C93" s="813"/>
      <c r="D93" s="814"/>
      <c r="E93" s="814"/>
      <c r="F93" s="814"/>
      <c r="G93" s="820"/>
    </row>
    <row r="94" spans="1:7" ht="50.25" customHeight="1">
      <c r="A94" s="816"/>
      <c r="B94" s="819"/>
      <c r="C94" s="813"/>
      <c r="D94" s="814"/>
      <c r="E94" s="814"/>
      <c r="F94" s="814"/>
      <c r="G94" s="820"/>
    </row>
    <row r="95" spans="1:7" ht="50.25" customHeight="1">
      <c r="A95" s="816"/>
      <c r="B95" s="819"/>
      <c r="C95" s="813"/>
      <c r="D95" s="814"/>
      <c r="E95" s="814"/>
      <c r="F95" s="814"/>
      <c r="G95" s="820"/>
    </row>
    <row r="96" spans="1:7" ht="37.5" customHeight="1">
      <c r="A96" s="829"/>
      <c r="B96" s="830"/>
      <c r="C96" s="813"/>
      <c r="D96" s="814"/>
      <c r="E96" s="814"/>
      <c r="F96" s="814"/>
      <c r="G96" s="831"/>
    </row>
    <row r="97" spans="1:7" ht="15" customHeight="1">
      <c r="A97" s="1129"/>
      <c r="B97" s="1130"/>
      <c r="C97" s="1130"/>
      <c r="D97" s="1130"/>
      <c r="E97" s="1130"/>
      <c r="F97" s="1131"/>
      <c r="G97" s="810"/>
    </row>
    <row r="98" spans="1:7" ht="75" customHeight="1">
      <c r="A98" s="811"/>
      <c r="B98" s="824"/>
      <c r="C98" s="813"/>
      <c r="D98" s="814"/>
      <c r="E98" s="814"/>
      <c r="F98" s="814"/>
      <c r="G98" s="815"/>
    </row>
    <row r="99" spans="1:7" ht="106.5" customHeight="1">
      <c r="A99" s="832"/>
      <c r="B99" s="824"/>
      <c r="C99" s="813"/>
      <c r="D99" s="814"/>
      <c r="E99" s="814"/>
      <c r="F99" s="814"/>
      <c r="G99" s="815"/>
    </row>
    <row r="100" spans="1:7" ht="92.25" customHeight="1">
      <c r="A100" s="833"/>
      <c r="B100" s="824"/>
      <c r="C100" s="813"/>
      <c r="D100" s="814"/>
      <c r="E100" s="814"/>
      <c r="F100" s="814"/>
      <c r="G100" s="815"/>
    </row>
    <row r="101" spans="1:7" ht="52.5" customHeight="1">
      <c r="A101" s="822"/>
      <c r="B101" s="823"/>
      <c r="C101" s="813"/>
      <c r="D101" s="814"/>
      <c r="E101" s="814"/>
      <c r="F101" s="814"/>
      <c r="G101" s="815"/>
    </row>
    <row r="102" spans="1:7" ht="43.5" customHeight="1">
      <c r="A102" s="811"/>
      <c r="B102" s="824"/>
      <c r="C102" s="813"/>
      <c r="D102" s="814"/>
      <c r="E102" s="814"/>
      <c r="F102" s="814"/>
      <c r="G102" s="815"/>
    </row>
    <row r="103" spans="1:7" ht="55.5" customHeight="1">
      <c r="A103" s="811"/>
      <c r="B103" s="824"/>
      <c r="C103" s="813"/>
      <c r="D103" s="814"/>
      <c r="E103" s="814"/>
      <c r="F103" s="814"/>
      <c r="G103" s="815"/>
    </row>
    <row r="104" spans="1:7" ht="37.5" customHeight="1">
      <c r="A104" s="811"/>
      <c r="B104" s="824"/>
      <c r="C104" s="813"/>
      <c r="D104" s="814"/>
      <c r="E104" s="814"/>
      <c r="F104" s="814"/>
      <c r="G104" s="815"/>
    </row>
    <row r="105" spans="1:7" ht="32.25" customHeight="1">
      <c r="A105" s="811"/>
      <c r="B105" s="824"/>
      <c r="C105" s="813"/>
      <c r="D105" s="814"/>
      <c r="E105" s="814"/>
      <c r="F105" s="814"/>
      <c r="G105" s="815"/>
    </row>
    <row r="106" spans="1:7" ht="26.25" customHeight="1">
      <c r="A106" s="811"/>
      <c r="B106" s="824"/>
      <c r="C106" s="813"/>
      <c r="D106" s="814"/>
      <c r="E106" s="814"/>
      <c r="F106" s="814"/>
      <c r="G106" s="815"/>
    </row>
    <row r="107" spans="1:7" ht="35.25" customHeight="1">
      <c r="A107" s="811"/>
      <c r="B107" s="824"/>
      <c r="C107" s="813"/>
      <c r="D107" s="814"/>
      <c r="E107" s="814"/>
      <c r="F107" s="814"/>
      <c r="G107" s="815"/>
    </row>
    <row r="108" spans="1:7" ht="26.25" customHeight="1">
      <c r="A108" s="816"/>
      <c r="B108" s="824"/>
      <c r="C108" s="813"/>
      <c r="D108" s="814"/>
      <c r="E108" s="814"/>
      <c r="F108" s="814"/>
      <c r="G108" s="815"/>
    </row>
    <row r="109" spans="1:7" ht="49.5" customHeight="1">
      <c r="A109" s="811"/>
      <c r="B109" s="824"/>
      <c r="C109" s="813"/>
      <c r="D109" s="814"/>
      <c r="E109" s="814"/>
      <c r="F109" s="814"/>
      <c r="G109" s="815"/>
    </row>
    <row r="110" spans="1:7" ht="36" customHeight="1">
      <c r="A110" s="811"/>
      <c r="B110" s="824"/>
      <c r="C110" s="813"/>
      <c r="D110" s="814"/>
      <c r="E110" s="814"/>
      <c r="F110" s="814"/>
      <c r="G110" s="815"/>
    </row>
    <row r="111" spans="1:7" ht="35.25" customHeight="1">
      <c r="A111" s="811"/>
      <c r="B111" s="824"/>
      <c r="C111" s="813"/>
      <c r="D111" s="814"/>
      <c r="E111" s="814"/>
      <c r="F111" s="814"/>
      <c r="G111" s="815"/>
    </row>
    <row r="112" spans="1:7" ht="40.5" customHeight="1">
      <c r="A112" s="811"/>
      <c r="B112" s="824"/>
      <c r="C112" s="813"/>
      <c r="D112" s="814"/>
      <c r="E112" s="814"/>
      <c r="F112" s="814"/>
      <c r="G112" s="815"/>
    </row>
    <row r="113" spans="1:7" ht="27.75" customHeight="1">
      <c r="A113" s="811"/>
      <c r="B113" s="824"/>
      <c r="C113" s="813"/>
      <c r="D113" s="814"/>
      <c r="E113" s="814"/>
      <c r="F113" s="814"/>
      <c r="G113" s="815"/>
    </row>
    <row r="114" spans="1:7" ht="53.25" customHeight="1">
      <c r="A114" s="811"/>
      <c r="B114" s="824"/>
      <c r="C114" s="813"/>
      <c r="D114" s="814"/>
      <c r="E114" s="814"/>
      <c r="F114" s="814"/>
      <c r="G114" s="820"/>
    </row>
    <row r="115" spans="1:7" ht="27.75" customHeight="1">
      <c r="A115" s="816"/>
      <c r="B115" s="812"/>
      <c r="C115" s="813"/>
      <c r="D115" s="814"/>
      <c r="E115" s="814"/>
      <c r="F115" s="814"/>
      <c r="G115" s="815"/>
    </row>
    <row r="116" spans="1:7" ht="58.5" customHeight="1">
      <c r="A116" s="811"/>
      <c r="B116" s="812"/>
      <c r="C116" s="813"/>
      <c r="D116" s="814"/>
      <c r="E116" s="814"/>
      <c r="F116" s="814"/>
      <c r="G116" s="815"/>
    </row>
    <row r="117" spans="1:7" ht="24" customHeight="1">
      <c r="A117" s="816"/>
      <c r="B117" s="812"/>
      <c r="C117" s="813"/>
      <c r="D117" s="814"/>
      <c r="E117" s="814"/>
      <c r="F117" s="814"/>
      <c r="G117" s="815"/>
    </row>
    <row r="118" spans="1:7" ht="27.75" customHeight="1">
      <c r="A118" s="816"/>
      <c r="B118" s="824"/>
      <c r="C118" s="813"/>
      <c r="D118" s="814"/>
      <c r="E118" s="814"/>
      <c r="F118" s="814"/>
      <c r="G118" s="815"/>
    </row>
    <row r="119" spans="1:7" ht="48.75" customHeight="1">
      <c r="A119" s="816"/>
      <c r="B119" s="824"/>
      <c r="C119" s="813"/>
      <c r="D119" s="814"/>
      <c r="E119" s="814"/>
      <c r="F119" s="814"/>
      <c r="G119" s="815"/>
    </row>
    <row r="120" spans="1:7" ht="60" customHeight="1">
      <c r="A120" s="816"/>
      <c r="B120" s="825"/>
      <c r="C120" s="813"/>
      <c r="D120" s="814"/>
      <c r="E120" s="814"/>
      <c r="F120" s="814"/>
      <c r="G120" s="827"/>
    </row>
    <row r="121" spans="1:7" ht="72.75" customHeight="1">
      <c r="A121" s="811"/>
      <c r="B121" s="812"/>
      <c r="C121" s="813"/>
      <c r="D121" s="814"/>
      <c r="E121" s="814"/>
      <c r="F121" s="814"/>
      <c r="G121" s="815"/>
    </row>
    <row r="122" spans="1:7" ht="36.75" customHeight="1">
      <c r="A122" s="816"/>
      <c r="B122" s="812"/>
      <c r="C122" s="813"/>
      <c r="D122" s="814"/>
      <c r="E122" s="814"/>
      <c r="F122" s="814"/>
      <c r="G122" s="815"/>
    </row>
    <row r="123" spans="1:7" ht="58.5" customHeight="1">
      <c r="A123" s="811"/>
      <c r="B123" s="824"/>
      <c r="C123" s="813"/>
      <c r="D123" s="814"/>
      <c r="E123" s="814"/>
      <c r="F123" s="814"/>
      <c r="G123" s="815"/>
    </row>
    <row r="124" spans="1:7" ht="30" customHeight="1">
      <c r="A124" s="811"/>
      <c r="B124" s="824"/>
      <c r="C124" s="813"/>
      <c r="D124" s="814"/>
      <c r="E124" s="814"/>
      <c r="F124" s="814"/>
      <c r="G124" s="815"/>
    </row>
    <row r="125" spans="1:7" ht="28.5" customHeight="1">
      <c r="A125" s="811"/>
      <c r="B125" s="824"/>
      <c r="C125" s="813"/>
      <c r="D125" s="814"/>
      <c r="E125" s="814"/>
      <c r="F125" s="814"/>
      <c r="G125" s="815"/>
    </row>
    <row r="126" spans="1:7" ht="61.5" customHeight="1">
      <c r="A126" s="811"/>
      <c r="B126" s="824"/>
      <c r="C126" s="813"/>
      <c r="D126" s="814"/>
      <c r="E126" s="814"/>
      <c r="F126" s="814"/>
      <c r="G126" s="815"/>
    </row>
    <row r="127" spans="1:7" ht="45" customHeight="1">
      <c r="A127" s="811"/>
      <c r="B127" s="824"/>
      <c r="C127" s="813"/>
      <c r="D127" s="814"/>
      <c r="E127" s="814"/>
      <c r="F127" s="814"/>
      <c r="G127" s="815"/>
    </row>
    <row r="128" spans="1:7" ht="39.75" customHeight="1">
      <c r="A128" s="816"/>
      <c r="B128" s="824"/>
      <c r="C128" s="813"/>
      <c r="D128" s="814"/>
      <c r="E128" s="814"/>
      <c r="F128" s="814"/>
      <c r="G128" s="815"/>
    </row>
    <row r="129" spans="1:7" ht="55.5" customHeight="1">
      <c r="A129" s="816"/>
      <c r="B129" s="824"/>
      <c r="C129" s="813"/>
      <c r="D129" s="814"/>
      <c r="E129" s="814"/>
      <c r="F129" s="814"/>
      <c r="G129" s="815"/>
    </row>
    <row r="130" spans="1:7" ht="27" customHeight="1">
      <c r="A130" s="811"/>
      <c r="B130" s="824"/>
      <c r="C130" s="834"/>
      <c r="D130" s="834"/>
      <c r="E130" s="834"/>
      <c r="F130" s="834"/>
      <c r="G130" s="815"/>
    </row>
    <row r="131" spans="1:7" ht="47.25" customHeight="1">
      <c r="A131" s="811"/>
      <c r="B131" s="824"/>
      <c r="C131" s="834"/>
      <c r="D131" s="834"/>
      <c r="E131" s="834"/>
      <c r="F131" s="834"/>
      <c r="G131" s="815"/>
    </row>
    <row r="132" spans="1:7" ht="46.5" customHeight="1">
      <c r="A132" s="816"/>
      <c r="B132" s="819"/>
      <c r="C132" s="834"/>
      <c r="D132" s="835"/>
      <c r="E132" s="835"/>
      <c r="F132" s="835"/>
      <c r="G132" s="827"/>
    </row>
    <row r="133" spans="1:7" ht="27.75" customHeight="1">
      <c r="A133" s="811"/>
      <c r="B133" s="824"/>
      <c r="C133" s="834"/>
      <c r="D133" s="834"/>
      <c r="E133" s="834"/>
      <c r="F133" s="834"/>
      <c r="G133" s="815"/>
    </row>
    <row r="134" spans="1:7" ht="52.5" customHeight="1">
      <c r="A134" s="811"/>
      <c r="B134" s="824"/>
      <c r="C134" s="834"/>
      <c r="D134" s="834"/>
      <c r="E134" s="834"/>
      <c r="F134" s="834"/>
      <c r="G134" s="815"/>
    </row>
    <row r="135" spans="1:7" ht="42" customHeight="1">
      <c r="A135" s="811"/>
      <c r="B135" s="824"/>
      <c r="C135" s="834"/>
      <c r="D135" s="834"/>
      <c r="E135" s="834"/>
      <c r="F135" s="834"/>
      <c r="G135" s="815"/>
    </row>
    <row r="136" spans="1:7" ht="57.75" customHeight="1">
      <c r="A136" s="816"/>
      <c r="B136" s="824"/>
      <c r="C136" s="834"/>
      <c r="D136" s="834"/>
      <c r="E136" s="834"/>
      <c r="F136" s="834"/>
      <c r="G136" s="815"/>
    </row>
    <row r="137" spans="1:7" ht="48" customHeight="1">
      <c r="A137" s="811"/>
      <c r="B137" s="824"/>
      <c r="C137" s="834"/>
      <c r="D137" s="834"/>
      <c r="E137" s="834"/>
      <c r="F137" s="834"/>
      <c r="G137" s="815"/>
    </row>
    <row r="138" spans="1:7" ht="59.25" customHeight="1">
      <c r="A138" s="832"/>
      <c r="B138" s="836"/>
      <c r="C138" s="837"/>
      <c r="D138" s="837"/>
      <c r="E138" s="837"/>
      <c r="F138" s="837"/>
      <c r="G138" s="815"/>
    </row>
    <row r="139" spans="1:7" ht="62.25" customHeight="1">
      <c r="A139" s="832"/>
      <c r="B139" s="836"/>
      <c r="C139" s="837"/>
      <c r="D139" s="837"/>
      <c r="E139" s="837"/>
      <c r="F139" s="837"/>
      <c r="G139" s="815"/>
    </row>
    <row r="140" spans="1:7" ht="51.75" customHeight="1">
      <c r="A140" s="832"/>
      <c r="B140" s="812"/>
      <c r="C140" s="837"/>
      <c r="D140" s="837"/>
      <c r="E140" s="837"/>
      <c r="F140" s="837"/>
      <c r="G140" s="815"/>
    </row>
    <row r="141" spans="1:7" ht="27" customHeight="1">
      <c r="A141" s="832"/>
      <c r="B141" s="836"/>
      <c r="C141" s="837"/>
      <c r="D141" s="837"/>
      <c r="E141" s="837"/>
      <c r="F141" s="837"/>
      <c r="G141" s="815"/>
    </row>
    <row r="142" spans="1:7" ht="12">
      <c r="A142" s="833"/>
      <c r="B142" s="836"/>
      <c r="C142" s="837"/>
      <c r="D142" s="837"/>
      <c r="E142" s="837"/>
      <c r="F142" s="837"/>
      <c r="G142" s="815"/>
    </row>
    <row r="143" spans="1:7" ht="42" customHeight="1">
      <c r="A143" s="832"/>
      <c r="B143" s="836"/>
      <c r="C143" s="837"/>
      <c r="D143" s="837"/>
      <c r="E143" s="837"/>
      <c r="F143" s="837"/>
      <c r="G143" s="815"/>
    </row>
    <row r="144" spans="1:7" ht="44.25" customHeight="1">
      <c r="A144" s="833"/>
      <c r="B144" s="836"/>
      <c r="C144" s="837"/>
      <c r="D144" s="837"/>
      <c r="E144" s="837"/>
      <c r="F144" s="837"/>
      <c r="G144" s="815"/>
    </row>
    <row r="145" spans="1:7" ht="51" customHeight="1">
      <c r="A145" s="832"/>
      <c r="B145" s="836"/>
      <c r="C145" s="837"/>
      <c r="D145" s="837"/>
      <c r="E145" s="837"/>
      <c r="F145" s="837"/>
      <c r="G145" s="815"/>
    </row>
    <row r="146" spans="1:7" ht="51" customHeight="1">
      <c r="A146" s="832"/>
      <c r="B146" s="836"/>
      <c r="C146" s="837"/>
      <c r="D146" s="837"/>
      <c r="E146" s="837"/>
      <c r="F146" s="837"/>
      <c r="G146" s="815"/>
    </row>
    <row r="147" spans="1:7" ht="33" customHeight="1">
      <c r="A147" s="832"/>
      <c r="B147" s="836"/>
      <c r="C147" s="837"/>
      <c r="D147" s="837"/>
      <c r="E147" s="837"/>
      <c r="F147" s="837"/>
      <c r="G147" s="815"/>
    </row>
    <row r="148" spans="1:7" ht="40.5" customHeight="1">
      <c r="A148" s="833"/>
      <c r="B148" s="836"/>
      <c r="C148" s="837"/>
      <c r="D148" s="837"/>
      <c r="E148" s="837"/>
      <c r="F148" s="837"/>
      <c r="G148" s="815"/>
    </row>
    <row r="149" spans="1:7" ht="30.75" customHeight="1">
      <c r="A149" s="833"/>
      <c r="B149" s="836"/>
      <c r="C149" s="837"/>
      <c r="D149" s="837"/>
      <c r="E149" s="837"/>
      <c r="F149" s="837"/>
      <c r="G149" s="815"/>
    </row>
    <row r="150" spans="1:7" ht="43.5" customHeight="1">
      <c r="A150" s="832"/>
      <c r="B150" s="836"/>
      <c r="C150" s="837"/>
      <c r="D150" s="837"/>
      <c r="E150" s="837"/>
      <c r="F150" s="837"/>
      <c r="G150" s="815"/>
    </row>
    <row r="151" spans="1:7" ht="49.5" customHeight="1" thickBot="1">
      <c r="A151" s="838"/>
      <c r="B151" s="839"/>
      <c r="C151" s="840"/>
      <c r="D151" s="840"/>
      <c r="E151" s="840"/>
      <c r="F151" s="840"/>
      <c r="G151" s="815"/>
    </row>
    <row r="152" spans="1:7" ht="45.75" customHeight="1" thickBot="1" thickTop="1">
      <c r="A152" s="833"/>
      <c r="B152" s="841"/>
      <c r="C152" s="842"/>
      <c r="D152" s="842"/>
      <c r="E152" s="842"/>
      <c r="F152" s="842"/>
      <c r="G152" s="827"/>
    </row>
    <row r="153" spans="1:7" ht="47.25" customHeight="1" thickBot="1">
      <c r="A153" s="833"/>
      <c r="B153" s="841"/>
      <c r="C153" s="842"/>
      <c r="D153" s="842"/>
      <c r="E153" s="842"/>
      <c r="F153" s="842"/>
      <c r="G153" s="827"/>
    </row>
    <row r="154" spans="1:7" ht="56.25" customHeight="1" thickBot="1">
      <c r="A154" s="833"/>
      <c r="B154" s="843"/>
      <c r="C154" s="842"/>
      <c r="D154" s="842"/>
      <c r="E154" s="842"/>
      <c r="F154" s="842"/>
      <c r="G154" s="827"/>
    </row>
    <row r="155" spans="1:7" ht="67.5" customHeight="1" thickBot="1">
      <c r="A155" s="833"/>
      <c r="B155" s="843"/>
      <c r="C155" s="842"/>
      <c r="D155" s="842"/>
      <c r="E155" s="842"/>
      <c r="F155" s="842"/>
      <c r="G155" s="827"/>
    </row>
    <row r="156" spans="1:7" ht="50.25" customHeight="1" thickBot="1">
      <c r="A156" s="833"/>
      <c r="B156" s="843"/>
      <c r="C156" s="842"/>
      <c r="D156" s="842"/>
      <c r="E156" s="842"/>
      <c r="F156" s="842"/>
      <c r="G156" s="827"/>
    </row>
    <row r="157" spans="1:7" ht="44.25" customHeight="1">
      <c r="A157" s="833"/>
      <c r="B157" s="844"/>
      <c r="C157" s="842"/>
      <c r="D157" s="842"/>
      <c r="E157" s="842"/>
      <c r="F157" s="842"/>
      <c r="G157" s="827"/>
    </row>
    <row r="158" spans="1:7" ht="52.5" customHeight="1">
      <c r="A158" s="833"/>
      <c r="B158" s="844"/>
      <c r="C158" s="842"/>
      <c r="D158" s="842"/>
      <c r="E158" s="842"/>
      <c r="F158" s="842"/>
      <c r="G158" s="827"/>
    </row>
    <row r="159" spans="1:7" ht="47.25" customHeight="1">
      <c r="A159" s="833"/>
      <c r="B159" s="844"/>
      <c r="C159" s="842"/>
      <c r="D159" s="842"/>
      <c r="E159" s="842"/>
      <c r="F159" s="842"/>
      <c r="G159" s="827"/>
    </row>
    <row r="160" spans="1:7" ht="33" customHeight="1">
      <c r="A160" s="833"/>
      <c r="B160" s="844"/>
      <c r="C160" s="842"/>
      <c r="D160" s="842"/>
      <c r="E160" s="842"/>
      <c r="F160" s="842"/>
      <c r="G160" s="827"/>
    </row>
    <row r="161" spans="1:7" ht="58.5" customHeight="1">
      <c r="A161" s="833"/>
      <c r="B161" s="844"/>
      <c r="C161" s="842"/>
      <c r="D161" s="842"/>
      <c r="E161" s="842"/>
      <c r="F161" s="842"/>
      <c r="G161" s="827"/>
    </row>
    <row r="162" spans="1:7" ht="58.5" customHeight="1">
      <c r="A162" s="833"/>
      <c r="B162" s="844"/>
      <c r="C162" s="842"/>
      <c r="D162" s="842"/>
      <c r="E162" s="842"/>
      <c r="F162" s="842"/>
      <c r="G162" s="827"/>
    </row>
    <row r="163" spans="1:7" ht="58.5" customHeight="1">
      <c r="A163" s="833"/>
      <c r="B163" s="844"/>
      <c r="C163" s="842"/>
      <c r="D163" s="842"/>
      <c r="E163" s="842"/>
      <c r="F163" s="842"/>
      <c r="G163" s="827"/>
    </row>
    <row r="164" spans="1:7" ht="58.5" customHeight="1">
      <c r="A164" s="833"/>
      <c r="B164" s="844"/>
      <c r="C164" s="842"/>
      <c r="D164" s="842"/>
      <c r="E164" s="842"/>
      <c r="F164" s="842"/>
      <c r="G164" s="827"/>
    </row>
    <row r="165" spans="1:7" ht="43.5" customHeight="1">
      <c r="A165" s="833"/>
      <c r="B165" s="844"/>
      <c r="C165" s="842"/>
      <c r="D165" s="842"/>
      <c r="E165" s="842"/>
      <c r="F165" s="842"/>
      <c r="G165" s="827"/>
    </row>
    <row r="166" spans="1:7" ht="47.25" customHeight="1">
      <c r="A166" s="833"/>
      <c r="B166" s="844"/>
      <c r="C166" s="842"/>
      <c r="D166" s="842"/>
      <c r="E166" s="842"/>
      <c r="F166" s="842"/>
      <c r="G166" s="827"/>
    </row>
    <row r="167" spans="1:7" ht="43.5" customHeight="1">
      <c r="A167" s="833"/>
      <c r="C167" s="842"/>
      <c r="D167" s="842"/>
      <c r="E167" s="842"/>
      <c r="F167" s="842"/>
      <c r="G167" s="827"/>
    </row>
    <row r="168" spans="1:7" ht="33" customHeight="1">
      <c r="A168" s="833"/>
      <c r="C168" s="842"/>
      <c r="D168" s="842"/>
      <c r="E168" s="842"/>
      <c r="F168" s="842"/>
      <c r="G168" s="827"/>
    </row>
    <row r="169" spans="1:7" ht="58.5" customHeight="1">
      <c r="A169" s="833"/>
      <c r="C169" s="842"/>
      <c r="D169" s="842"/>
      <c r="E169" s="842"/>
      <c r="F169" s="842"/>
      <c r="G169" s="827"/>
    </row>
    <row r="170" spans="1:7" ht="58.5" customHeight="1">
      <c r="A170" s="833"/>
      <c r="B170" s="845"/>
      <c r="C170" s="846"/>
      <c r="D170" s="847"/>
      <c r="E170" s="847"/>
      <c r="F170" s="847"/>
      <c r="G170" s="815"/>
    </row>
    <row r="171" spans="1:7" ht="58.5" customHeight="1">
      <c r="A171" s="833"/>
      <c r="B171" s="845"/>
      <c r="C171" s="846"/>
      <c r="D171" s="847"/>
      <c r="E171" s="847"/>
      <c r="F171" s="847"/>
      <c r="G171" s="815"/>
    </row>
    <row r="172" spans="1:7" ht="68.25" customHeight="1">
      <c r="A172" s="833"/>
      <c r="B172" s="845"/>
      <c r="C172" s="846"/>
      <c r="D172" s="847"/>
      <c r="E172" s="847"/>
      <c r="F172" s="847"/>
      <c r="G172" s="815"/>
    </row>
    <row r="173" spans="1:7" ht="68.25" customHeight="1">
      <c r="A173" s="833"/>
      <c r="B173" s="845"/>
      <c r="C173" s="846"/>
      <c r="D173" s="847"/>
      <c r="E173" s="847"/>
      <c r="F173" s="847"/>
      <c r="G173" s="815"/>
    </row>
    <row r="174" spans="1:7" ht="68.25" customHeight="1">
      <c r="A174" s="833"/>
      <c r="B174" s="845"/>
      <c r="C174" s="846"/>
      <c r="D174" s="847"/>
      <c r="E174" s="847"/>
      <c r="F174" s="847"/>
      <c r="G174" s="815"/>
    </row>
    <row r="175" spans="1:7" ht="68.25" customHeight="1">
      <c r="A175" s="833"/>
      <c r="B175" s="845"/>
      <c r="C175" s="846"/>
      <c r="D175" s="847"/>
      <c r="E175" s="847"/>
      <c r="F175" s="847"/>
      <c r="G175" s="815"/>
    </row>
    <row r="176" spans="1:7" ht="68.25" customHeight="1">
      <c r="A176" s="833"/>
      <c r="B176" s="845"/>
      <c r="C176" s="846"/>
      <c r="D176" s="847"/>
      <c r="E176" s="847"/>
      <c r="F176" s="847"/>
      <c r="G176" s="815"/>
    </row>
    <row r="177" spans="1:7" ht="68.25" customHeight="1">
      <c r="A177" s="833"/>
      <c r="B177" s="845"/>
      <c r="C177" s="846"/>
      <c r="D177" s="847"/>
      <c r="E177" s="847"/>
      <c r="F177" s="847"/>
      <c r="G177" s="815"/>
    </row>
    <row r="178" spans="1:7" ht="68.25" customHeight="1">
      <c r="A178" s="833"/>
      <c r="B178" s="845"/>
      <c r="C178" s="846"/>
      <c r="D178" s="847"/>
      <c r="E178" s="847"/>
      <c r="F178" s="847"/>
      <c r="G178" s="815"/>
    </row>
    <row r="179" spans="1:7" ht="68.25" customHeight="1">
      <c r="A179" s="848"/>
      <c r="B179" s="845"/>
      <c r="C179" s="849"/>
      <c r="D179" s="850"/>
      <c r="E179" s="850"/>
      <c r="F179" s="850"/>
      <c r="G179" s="851"/>
    </row>
    <row r="180" spans="1:7" ht="68.25" customHeight="1">
      <c r="A180" s="848"/>
      <c r="B180" s="845"/>
      <c r="C180" s="849"/>
      <c r="D180" s="850"/>
      <c r="E180" s="850"/>
      <c r="F180" s="850"/>
      <c r="G180" s="851"/>
    </row>
    <row r="181" spans="1:7" ht="68.25" customHeight="1">
      <c r="A181" s="848"/>
      <c r="E181" s="852"/>
      <c r="F181" s="852"/>
      <c r="G181" s="852"/>
    </row>
    <row r="182" spans="1:7" ht="68.25" customHeight="1">
      <c r="A182" s="848"/>
      <c r="E182" s="852"/>
      <c r="F182" s="852"/>
      <c r="G182" s="852"/>
    </row>
    <row r="183" spans="1:7" ht="68.25" customHeight="1">
      <c r="A183" s="848"/>
      <c r="E183" s="852"/>
      <c r="F183" s="852"/>
      <c r="G183" s="852"/>
    </row>
    <row r="184" spans="1:7" ht="68.25" customHeight="1">
      <c r="A184" s="848"/>
      <c r="E184" s="852"/>
      <c r="F184" s="852"/>
      <c r="G184" s="852"/>
    </row>
    <row r="185" spans="1:7" ht="68.25" customHeight="1">
      <c r="A185" s="848"/>
      <c r="E185" s="852"/>
      <c r="F185" s="852"/>
      <c r="G185" s="852"/>
    </row>
    <row r="186" spans="1:7" ht="33" customHeight="1">
      <c r="A186" s="853"/>
      <c r="B186" s="854"/>
      <c r="C186" s="842"/>
      <c r="D186" s="842"/>
      <c r="E186" s="842"/>
      <c r="F186" s="842"/>
      <c r="G186" s="855"/>
    </row>
    <row r="187" spans="1:7" ht="15" customHeight="1">
      <c r="A187" s="1132"/>
      <c r="B187" s="1133"/>
      <c r="C187" s="1133"/>
      <c r="D187" s="1133"/>
      <c r="E187" s="1133"/>
      <c r="F187" s="1134"/>
      <c r="G187" s="810"/>
    </row>
    <row r="188" spans="1:7" ht="60.75" customHeight="1">
      <c r="A188" s="816"/>
      <c r="B188" s="856"/>
      <c r="C188" s="834"/>
      <c r="D188" s="834"/>
      <c r="E188" s="834"/>
      <c r="F188" s="834"/>
      <c r="G188" s="815"/>
    </row>
    <row r="189" spans="1:7" ht="39" customHeight="1">
      <c r="A189" s="816"/>
      <c r="B189" s="824"/>
      <c r="C189" s="834"/>
      <c r="D189" s="834"/>
      <c r="E189" s="834"/>
      <c r="F189" s="834"/>
      <c r="G189" s="815"/>
    </row>
    <row r="190" spans="1:7" ht="71.25" customHeight="1">
      <c r="A190" s="816"/>
      <c r="B190" s="824"/>
      <c r="C190" s="834"/>
      <c r="D190" s="834"/>
      <c r="E190" s="834"/>
      <c r="F190" s="834"/>
      <c r="G190" s="815"/>
    </row>
    <row r="191" spans="1:7" ht="50.25" customHeight="1">
      <c r="A191" s="857"/>
      <c r="B191" s="823"/>
      <c r="C191" s="834"/>
      <c r="D191" s="834"/>
      <c r="E191" s="834"/>
      <c r="F191" s="834"/>
      <c r="G191" s="815"/>
    </row>
    <row r="192" spans="1:7" ht="114" customHeight="1">
      <c r="A192" s="816"/>
      <c r="B192" s="824"/>
      <c r="C192" s="834"/>
      <c r="D192" s="834"/>
      <c r="E192" s="834"/>
      <c r="F192" s="834"/>
      <c r="G192" s="815"/>
    </row>
    <row r="193" spans="1:7" ht="47.25" customHeight="1">
      <c r="A193" s="816"/>
      <c r="B193" s="858"/>
      <c r="C193" s="834"/>
      <c r="D193" s="835"/>
      <c r="E193" s="835"/>
      <c r="F193" s="835"/>
      <c r="G193" s="827"/>
    </row>
    <row r="194" spans="1:7" ht="47.25" customHeight="1">
      <c r="A194" s="816"/>
      <c r="B194" s="858"/>
      <c r="C194" s="834"/>
      <c r="D194" s="835"/>
      <c r="E194" s="835"/>
      <c r="F194" s="835"/>
      <c r="G194" s="827"/>
    </row>
    <row r="195" spans="1:7" ht="59.25" customHeight="1">
      <c r="A195" s="816"/>
      <c r="B195" s="858"/>
      <c r="C195" s="834"/>
      <c r="D195" s="835"/>
      <c r="E195" s="835"/>
      <c r="F195" s="835"/>
      <c r="G195" s="827"/>
    </row>
    <row r="196" spans="1:7" ht="87.75" customHeight="1">
      <c r="A196" s="816"/>
      <c r="C196" s="834"/>
      <c r="D196" s="835"/>
      <c r="E196" s="835"/>
      <c r="F196" s="835"/>
      <c r="G196" s="827"/>
    </row>
    <row r="197" spans="1:7" ht="72" customHeight="1">
      <c r="A197" s="816"/>
      <c r="C197" s="834"/>
      <c r="D197" s="835"/>
      <c r="E197" s="835"/>
      <c r="F197" s="835"/>
      <c r="G197" s="827"/>
    </row>
    <row r="198" spans="1:7" ht="65.25" customHeight="1">
      <c r="A198" s="816"/>
      <c r="B198" s="824"/>
      <c r="C198" s="834"/>
      <c r="D198" s="834"/>
      <c r="E198" s="834"/>
      <c r="F198" s="834"/>
      <c r="G198" s="815"/>
    </row>
    <row r="199" spans="1:7" ht="45" customHeight="1">
      <c r="A199" s="816"/>
      <c r="B199" s="824"/>
      <c r="C199" s="834"/>
      <c r="D199" s="834"/>
      <c r="E199" s="834"/>
      <c r="F199" s="834"/>
      <c r="G199" s="815"/>
    </row>
    <row r="200" spans="1:7" ht="71.25" customHeight="1">
      <c r="A200" s="816"/>
      <c r="B200" s="824"/>
      <c r="C200" s="834"/>
      <c r="D200" s="834"/>
      <c r="E200" s="834"/>
      <c r="F200" s="834"/>
      <c r="G200" s="815"/>
    </row>
    <row r="201" spans="1:7" ht="81" customHeight="1">
      <c r="A201" s="816"/>
      <c r="B201" s="824"/>
      <c r="C201" s="834"/>
      <c r="D201" s="834"/>
      <c r="E201" s="834"/>
      <c r="F201" s="834"/>
      <c r="G201" s="815"/>
    </row>
    <row r="202" spans="1:7" ht="70.5" customHeight="1">
      <c r="A202" s="816"/>
      <c r="B202" s="824"/>
      <c r="C202" s="834"/>
      <c r="D202" s="834"/>
      <c r="E202" s="834"/>
      <c r="F202" s="834"/>
      <c r="G202" s="815"/>
    </row>
    <row r="203" spans="1:7" ht="45" customHeight="1">
      <c r="A203" s="816"/>
      <c r="B203" s="824"/>
      <c r="C203" s="834"/>
      <c r="D203" s="834"/>
      <c r="E203" s="834"/>
      <c r="F203" s="834"/>
      <c r="G203" s="815"/>
    </row>
    <row r="204" spans="1:7" ht="45" customHeight="1">
      <c r="A204" s="816"/>
      <c r="B204" s="824"/>
      <c r="C204" s="834"/>
      <c r="D204" s="834"/>
      <c r="E204" s="834"/>
      <c r="F204" s="834"/>
      <c r="G204" s="815"/>
    </row>
    <row r="205" spans="1:7" ht="59.25" customHeight="1">
      <c r="A205" s="816"/>
      <c r="B205" s="824"/>
      <c r="C205" s="834"/>
      <c r="D205" s="834"/>
      <c r="E205" s="834"/>
      <c r="F205" s="834"/>
      <c r="G205" s="815"/>
    </row>
    <row r="206" spans="1:7" ht="77.25" customHeight="1">
      <c r="A206" s="816"/>
      <c r="B206" s="824"/>
      <c r="C206" s="834"/>
      <c r="D206" s="834"/>
      <c r="E206" s="834"/>
      <c r="F206" s="834"/>
      <c r="G206" s="815"/>
    </row>
    <row r="207" spans="1:7" ht="77.25" customHeight="1">
      <c r="A207" s="816"/>
      <c r="B207" s="824"/>
      <c r="C207" s="834"/>
      <c r="D207" s="834"/>
      <c r="E207" s="834"/>
      <c r="F207" s="834"/>
      <c r="G207" s="815"/>
    </row>
    <row r="208" spans="1:7" ht="77.25" customHeight="1">
      <c r="A208" s="816"/>
      <c r="B208" s="824"/>
      <c r="C208" s="834"/>
      <c r="D208" s="834"/>
      <c r="E208" s="834"/>
      <c r="F208" s="834"/>
      <c r="G208" s="815"/>
    </row>
    <row r="209" spans="1:7" ht="77.25" customHeight="1">
      <c r="A209" s="816"/>
      <c r="B209" s="824"/>
      <c r="C209" s="834"/>
      <c r="D209" s="834"/>
      <c r="E209" s="834"/>
      <c r="F209" s="834"/>
      <c r="G209" s="815"/>
    </row>
    <row r="210" spans="1:7" ht="77.25" customHeight="1">
      <c r="A210" s="816"/>
      <c r="B210" s="824"/>
      <c r="C210" s="834"/>
      <c r="D210" s="834"/>
      <c r="E210" s="834"/>
      <c r="F210" s="834"/>
      <c r="G210" s="815"/>
    </row>
    <row r="211" spans="1:7" ht="77.25" customHeight="1">
      <c r="A211" s="816"/>
      <c r="B211" s="824"/>
      <c r="C211" s="834"/>
      <c r="D211" s="834"/>
      <c r="E211" s="834"/>
      <c r="F211" s="834"/>
      <c r="G211" s="815"/>
    </row>
    <row r="212" spans="1:7" ht="45" customHeight="1">
      <c r="A212" s="816"/>
      <c r="B212" s="824"/>
      <c r="C212" s="834"/>
      <c r="D212" s="834"/>
      <c r="E212" s="834"/>
      <c r="F212" s="834"/>
      <c r="G212" s="815"/>
    </row>
    <row r="213" spans="1:7" ht="45" customHeight="1">
      <c r="A213" s="816"/>
      <c r="B213" s="824"/>
      <c r="C213" s="834"/>
      <c r="D213" s="834"/>
      <c r="E213" s="834"/>
      <c r="F213" s="834"/>
      <c r="G213" s="815"/>
    </row>
    <row r="214" spans="1:7" ht="30" customHeight="1">
      <c r="A214" s="859"/>
      <c r="B214" s="854"/>
      <c r="C214" s="860"/>
      <c r="D214" s="860"/>
      <c r="E214" s="860"/>
      <c r="F214" s="835"/>
      <c r="G214" s="855"/>
    </row>
    <row r="215" spans="1:7" ht="35.25" customHeight="1">
      <c r="A215" s="859"/>
      <c r="C215" s="860"/>
      <c r="D215" s="860"/>
      <c r="E215" s="860"/>
      <c r="F215" s="835"/>
      <c r="G215" s="855"/>
    </row>
    <row r="216" ht="40.5" customHeight="1"/>
  </sheetData>
  <sheetProtection/>
  <mergeCells count="12">
    <mergeCell ref="E6:E7"/>
    <mergeCell ref="F6:F7"/>
    <mergeCell ref="G6:G7"/>
    <mergeCell ref="A8:F8"/>
    <mergeCell ref="A97:F97"/>
    <mergeCell ref="A187:F187"/>
    <mergeCell ref="A3:F3"/>
    <mergeCell ref="A5:F5"/>
    <mergeCell ref="A6:A7"/>
    <mergeCell ref="B6:B7"/>
    <mergeCell ref="C6:C7"/>
    <mergeCell ref="D6:D7"/>
  </mergeCells>
  <printOptions horizontalCentered="1"/>
  <pageMargins left="0.3937007874015748" right="0.3937007874015748" top="0.984251968503937" bottom="0.3937007874015748" header="0.7874015748031497" footer="0.31496062992125984"/>
  <pageSetup horizontalDpi="600" verticalDpi="600" orientation="landscape" paperSize="9" r:id="rId1"/>
  <headerFooter differentFirst="1">
    <firstHeader>&amp;R&amp;"Arial,Bold"&amp;10ПРИЛОГ 18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IV193"/>
  <sheetViews>
    <sheetView showGridLines="0" workbookViewId="0" topLeftCell="A166">
      <selection activeCell="D177" sqref="D177"/>
    </sheetView>
  </sheetViews>
  <sheetFormatPr defaultColWidth="9.140625" defaultRowHeight="12.75"/>
  <cols>
    <col min="1" max="1" width="9.140625" style="5" customWidth="1"/>
    <col min="2" max="2" width="12.140625" style="5" customWidth="1"/>
    <col min="3" max="3" width="45.28125" style="5" customWidth="1"/>
    <col min="4" max="7" width="16.7109375" style="5" customWidth="1"/>
    <col min="8" max="8" width="41.7109375" style="5" customWidth="1"/>
    <col min="9" max="15" width="23.7109375" style="5" customWidth="1"/>
    <col min="16" max="16" width="3.00390625" style="5" customWidth="1"/>
    <col min="17" max="16384" width="9.140625" style="5" customWidth="1"/>
  </cols>
  <sheetData>
    <row r="2" s="6" customFormat="1" ht="15">
      <c r="L2" s="590"/>
    </row>
    <row r="3" spans="2:15" s="6" customFormat="1" ht="15.75"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763" t="s">
        <v>818</v>
      </c>
    </row>
    <row r="4" spans="2:15" s="6" customFormat="1" ht="15.75"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</row>
    <row r="5" spans="2:15" s="6" customFormat="1" ht="15.75">
      <c r="B5" s="1158" t="s">
        <v>372</v>
      </c>
      <c r="C5" s="1158"/>
      <c r="D5" s="1158"/>
      <c r="E5" s="1158"/>
      <c r="F5" s="1158"/>
      <c r="G5" s="1158"/>
      <c r="H5" s="1158"/>
      <c r="I5" s="1158"/>
      <c r="J5" s="1158"/>
      <c r="K5" s="1158"/>
      <c r="L5" s="1158"/>
      <c r="M5" s="1158"/>
      <c r="N5" s="1158"/>
      <c r="O5" s="1158"/>
    </row>
    <row r="6" spans="2:15" s="6" customFormat="1" ht="15" customHeight="1">
      <c r="B6" s="690"/>
      <c r="C6" s="691"/>
      <c r="D6" s="692"/>
      <c r="E6" s="692"/>
      <c r="F6" s="692"/>
      <c r="G6" s="692"/>
      <c r="H6" s="690"/>
      <c r="I6" s="690"/>
      <c r="J6" s="690"/>
      <c r="K6" s="690"/>
      <c r="L6" s="690"/>
      <c r="M6" s="690"/>
      <c r="N6" s="690"/>
      <c r="O6" s="690"/>
    </row>
    <row r="7" spans="2:15" s="6" customFormat="1" ht="16.5" thickBot="1"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3"/>
      <c r="O7" s="694" t="s">
        <v>192</v>
      </c>
    </row>
    <row r="8" spans="2:15" s="6" customFormat="1" ht="32.25" customHeight="1" thickBot="1">
      <c r="B8" s="1159" t="s">
        <v>2</v>
      </c>
      <c r="C8" s="1154" t="s">
        <v>373</v>
      </c>
      <c r="D8" s="1154" t="s">
        <v>67</v>
      </c>
      <c r="E8" s="1154" t="s">
        <v>68</v>
      </c>
      <c r="F8" s="1154" t="s">
        <v>69</v>
      </c>
      <c r="G8" s="1154" t="s">
        <v>820</v>
      </c>
      <c r="H8" s="1161" t="s">
        <v>244</v>
      </c>
      <c r="I8" s="1154" t="s">
        <v>245</v>
      </c>
      <c r="J8" s="1163" t="s">
        <v>872</v>
      </c>
      <c r="K8" s="1164"/>
      <c r="L8" s="1164"/>
      <c r="M8" s="1165"/>
      <c r="N8" s="1154" t="s">
        <v>891</v>
      </c>
      <c r="O8" s="1156" t="s">
        <v>892</v>
      </c>
    </row>
    <row r="9" spans="2:15" s="6" customFormat="1" ht="62.25" customHeight="1" thickBot="1">
      <c r="B9" s="1160"/>
      <c r="C9" s="1155"/>
      <c r="D9" s="1155"/>
      <c r="E9" s="1155"/>
      <c r="F9" s="1155"/>
      <c r="G9" s="1155"/>
      <c r="H9" s="1162"/>
      <c r="I9" s="1155"/>
      <c r="J9" s="695" t="s">
        <v>787</v>
      </c>
      <c r="K9" s="695" t="s">
        <v>768</v>
      </c>
      <c r="L9" s="695" t="s">
        <v>769</v>
      </c>
      <c r="M9" s="695" t="s">
        <v>782</v>
      </c>
      <c r="N9" s="1155"/>
      <c r="O9" s="1157"/>
    </row>
    <row r="10" spans="2:15" ht="16.5" customHeight="1">
      <c r="B10" s="1148">
        <v>1</v>
      </c>
      <c r="C10" s="1145" t="s">
        <v>873</v>
      </c>
      <c r="D10" s="1151"/>
      <c r="E10" s="1151"/>
      <c r="F10" s="1151">
        <v>600</v>
      </c>
      <c r="G10" s="1151"/>
      <c r="H10" s="697" t="s">
        <v>63</v>
      </c>
      <c r="I10" s="698">
        <v>600</v>
      </c>
      <c r="J10" s="699">
        <v>100</v>
      </c>
      <c r="K10" s="699">
        <v>200</v>
      </c>
      <c r="L10" s="699">
        <v>400</v>
      </c>
      <c r="M10" s="699">
        <v>600</v>
      </c>
      <c r="N10" s="699"/>
      <c r="O10" s="700"/>
    </row>
    <row r="11" spans="2:15" ht="16.5" customHeight="1">
      <c r="B11" s="1149"/>
      <c r="C11" s="1146"/>
      <c r="D11" s="1152"/>
      <c r="E11" s="1152"/>
      <c r="F11" s="1152"/>
      <c r="G11" s="1152"/>
      <c r="H11" s="704" t="s">
        <v>64</v>
      </c>
      <c r="I11" s="705"/>
      <c r="J11" s="706"/>
      <c r="K11" s="706"/>
      <c r="L11" s="706"/>
      <c r="M11" s="706"/>
      <c r="N11" s="706"/>
      <c r="O11" s="707"/>
    </row>
    <row r="12" spans="2:15" ht="16.5" customHeight="1">
      <c r="B12" s="1149"/>
      <c r="C12" s="1146"/>
      <c r="D12" s="1152"/>
      <c r="E12" s="1152"/>
      <c r="F12" s="1152"/>
      <c r="G12" s="1152"/>
      <c r="H12" s="704" t="s">
        <v>346</v>
      </c>
      <c r="I12" s="705"/>
      <c r="J12" s="706"/>
      <c r="K12" s="706"/>
      <c r="L12" s="706"/>
      <c r="M12" s="706"/>
      <c r="N12" s="706"/>
      <c r="O12" s="707"/>
    </row>
    <row r="13" spans="2:16" ht="16.5" customHeight="1" thickBot="1">
      <c r="B13" s="1149"/>
      <c r="C13" s="1146"/>
      <c r="D13" s="1152"/>
      <c r="E13" s="1152"/>
      <c r="F13" s="1152"/>
      <c r="G13" s="1152"/>
      <c r="H13" s="708" t="s">
        <v>23</v>
      </c>
      <c r="I13" s="709"/>
      <c r="J13" s="710"/>
      <c r="K13" s="710"/>
      <c r="L13" s="710"/>
      <c r="M13" s="710"/>
      <c r="N13" s="710"/>
      <c r="O13" s="711"/>
      <c r="P13" s="14"/>
    </row>
    <row r="14" spans="2:16" ht="16.5" customHeight="1" thickBot="1">
      <c r="B14" s="1150"/>
      <c r="C14" s="1147"/>
      <c r="D14" s="1153"/>
      <c r="E14" s="1153"/>
      <c r="F14" s="1153"/>
      <c r="G14" s="1153"/>
      <c r="H14" s="715" t="s">
        <v>243</v>
      </c>
      <c r="I14" s="716">
        <v>600</v>
      </c>
      <c r="J14" s="717">
        <v>100</v>
      </c>
      <c r="K14" s="717">
        <v>200</v>
      </c>
      <c r="L14" s="717">
        <v>400</v>
      </c>
      <c r="M14" s="717">
        <v>600</v>
      </c>
      <c r="N14" s="717"/>
      <c r="O14" s="718"/>
      <c r="P14" s="14"/>
    </row>
    <row r="15" spans="2:15" ht="16.5" customHeight="1">
      <c r="B15" s="1148">
        <v>2</v>
      </c>
      <c r="C15" s="1145" t="s">
        <v>893</v>
      </c>
      <c r="D15" s="1151"/>
      <c r="E15" s="1151"/>
      <c r="F15" s="1151">
        <v>500</v>
      </c>
      <c r="G15" s="1151"/>
      <c r="H15" s="719" t="s">
        <v>63</v>
      </c>
      <c r="I15" s="720">
        <v>500</v>
      </c>
      <c r="J15" s="721">
        <v>100</v>
      </c>
      <c r="K15" s="721">
        <v>200</v>
      </c>
      <c r="L15" s="721">
        <v>400</v>
      </c>
      <c r="M15" s="721">
        <v>500</v>
      </c>
      <c r="N15" s="721"/>
      <c r="O15" s="722"/>
    </row>
    <row r="16" spans="2:15" ht="16.5" customHeight="1">
      <c r="B16" s="1149"/>
      <c r="C16" s="1146"/>
      <c r="D16" s="1152"/>
      <c r="E16" s="1152"/>
      <c r="F16" s="1152"/>
      <c r="G16" s="1152"/>
      <c r="H16" s="704" t="s">
        <v>64</v>
      </c>
      <c r="I16" s="705"/>
      <c r="J16" s="706"/>
      <c r="K16" s="706"/>
      <c r="L16" s="706"/>
      <c r="M16" s="706"/>
      <c r="N16" s="706"/>
      <c r="O16" s="707"/>
    </row>
    <row r="17" spans="2:15" ht="16.5" customHeight="1">
      <c r="B17" s="1149"/>
      <c r="C17" s="1146"/>
      <c r="D17" s="1152"/>
      <c r="E17" s="1152"/>
      <c r="F17" s="1152"/>
      <c r="G17" s="1152"/>
      <c r="H17" s="704" t="s">
        <v>346</v>
      </c>
      <c r="I17" s="705"/>
      <c r="J17" s="706"/>
      <c r="K17" s="706"/>
      <c r="L17" s="706"/>
      <c r="M17" s="706"/>
      <c r="N17" s="706"/>
      <c r="O17" s="707"/>
    </row>
    <row r="18" spans="2:15" ht="16.5" customHeight="1" thickBot="1">
      <c r="B18" s="1149"/>
      <c r="C18" s="1146"/>
      <c r="D18" s="1152"/>
      <c r="E18" s="1152"/>
      <c r="F18" s="1152"/>
      <c r="G18" s="1152"/>
      <c r="H18" s="708" t="s">
        <v>23</v>
      </c>
      <c r="I18" s="709"/>
      <c r="J18" s="710"/>
      <c r="K18" s="710"/>
      <c r="L18" s="710"/>
      <c r="M18" s="710"/>
      <c r="N18" s="710"/>
      <c r="O18" s="711"/>
    </row>
    <row r="19" spans="2:16" ht="16.5" customHeight="1" thickBot="1">
      <c r="B19" s="1150"/>
      <c r="C19" s="1147"/>
      <c r="D19" s="1153"/>
      <c r="E19" s="1153"/>
      <c r="F19" s="1153"/>
      <c r="G19" s="1153"/>
      <c r="H19" s="715" t="s">
        <v>243</v>
      </c>
      <c r="I19" s="709">
        <v>500</v>
      </c>
      <c r="J19" s="710">
        <v>100</v>
      </c>
      <c r="K19" s="710">
        <v>200</v>
      </c>
      <c r="L19" s="717">
        <v>400</v>
      </c>
      <c r="M19" s="717">
        <v>500</v>
      </c>
      <c r="N19" s="717"/>
      <c r="O19" s="718"/>
      <c r="P19" s="14"/>
    </row>
    <row r="20" spans="2:15" ht="16.5" customHeight="1">
      <c r="B20" s="1148">
        <v>3</v>
      </c>
      <c r="C20" s="1145" t="s">
        <v>874</v>
      </c>
      <c r="D20" s="1151"/>
      <c r="E20" s="1151"/>
      <c r="F20" s="1151">
        <v>990</v>
      </c>
      <c r="G20" s="1151"/>
      <c r="H20" s="697" t="s">
        <v>63</v>
      </c>
      <c r="I20" s="698">
        <v>990</v>
      </c>
      <c r="J20" s="699">
        <v>100</v>
      </c>
      <c r="K20" s="699">
        <v>200</v>
      </c>
      <c r="L20" s="699">
        <v>300</v>
      </c>
      <c r="M20" s="699">
        <v>990</v>
      </c>
      <c r="N20" s="699"/>
      <c r="O20" s="700"/>
    </row>
    <row r="21" spans="2:15" ht="16.5" customHeight="1">
      <c r="B21" s="1149"/>
      <c r="C21" s="1146"/>
      <c r="D21" s="1152"/>
      <c r="E21" s="1152"/>
      <c r="F21" s="1152"/>
      <c r="G21" s="1152"/>
      <c r="H21" s="704" t="s">
        <v>64</v>
      </c>
      <c r="I21" s="705"/>
      <c r="J21" s="706"/>
      <c r="K21" s="706"/>
      <c r="L21" s="706"/>
      <c r="M21" s="706"/>
      <c r="N21" s="706"/>
      <c r="O21" s="707"/>
    </row>
    <row r="22" spans="2:15" ht="16.5" customHeight="1">
      <c r="B22" s="1149"/>
      <c r="C22" s="1146"/>
      <c r="D22" s="1152"/>
      <c r="E22" s="1152"/>
      <c r="F22" s="1152"/>
      <c r="G22" s="1152"/>
      <c r="H22" s="704" t="s">
        <v>346</v>
      </c>
      <c r="I22" s="705"/>
      <c r="J22" s="706"/>
      <c r="K22" s="706"/>
      <c r="L22" s="706"/>
      <c r="M22" s="706"/>
      <c r="N22" s="706"/>
      <c r="O22" s="707"/>
    </row>
    <row r="23" spans="2:15" ht="16.5" customHeight="1" thickBot="1">
      <c r="B23" s="1149"/>
      <c r="C23" s="1146"/>
      <c r="D23" s="1152"/>
      <c r="E23" s="1152"/>
      <c r="F23" s="1152"/>
      <c r="G23" s="1152"/>
      <c r="H23" s="723" t="s">
        <v>23</v>
      </c>
      <c r="I23" s="716"/>
      <c r="J23" s="717"/>
      <c r="K23" s="717"/>
      <c r="L23" s="717"/>
      <c r="M23" s="717"/>
      <c r="N23" s="717"/>
      <c r="O23" s="718"/>
    </row>
    <row r="24" spans="2:16" ht="16.5" customHeight="1" thickBot="1">
      <c r="B24" s="1150"/>
      <c r="C24" s="1147"/>
      <c r="D24" s="1153"/>
      <c r="E24" s="1153"/>
      <c r="F24" s="1153"/>
      <c r="G24" s="1153"/>
      <c r="H24" s="715" t="s">
        <v>243</v>
      </c>
      <c r="I24" s="709">
        <v>990</v>
      </c>
      <c r="J24" s="710">
        <v>100</v>
      </c>
      <c r="K24" s="710">
        <v>200</v>
      </c>
      <c r="L24" s="717">
        <v>300</v>
      </c>
      <c r="M24" s="717">
        <v>990</v>
      </c>
      <c r="N24" s="717"/>
      <c r="O24" s="718"/>
      <c r="P24" s="14"/>
    </row>
    <row r="25" spans="2:15" ht="16.5" customHeight="1">
      <c r="B25" s="1148">
        <v>4</v>
      </c>
      <c r="C25" s="1145" t="s">
        <v>894</v>
      </c>
      <c r="D25" s="1151"/>
      <c r="E25" s="1151"/>
      <c r="F25" s="1151">
        <v>100</v>
      </c>
      <c r="G25" s="1151"/>
      <c r="H25" s="719" t="s">
        <v>63</v>
      </c>
      <c r="I25" s="720">
        <v>100</v>
      </c>
      <c r="J25" s="721">
        <v>0</v>
      </c>
      <c r="K25" s="721">
        <v>0</v>
      </c>
      <c r="L25" s="721">
        <v>50</v>
      </c>
      <c r="M25" s="721">
        <v>100</v>
      </c>
      <c r="N25" s="721"/>
      <c r="O25" s="722"/>
    </row>
    <row r="26" spans="2:15" ht="16.5" customHeight="1">
      <c r="B26" s="1149"/>
      <c r="C26" s="1146"/>
      <c r="D26" s="1152"/>
      <c r="E26" s="1152"/>
      <c r="F26" s="1152"/>
      <c r="G26" s="1152"/>
      <c r="H26" s="704" t="s">
        <v>64</v>
      </c>
      <c r="I26" s="705"/>
      <c r="J26" s="706"/>
      <c r="K26" s="706"/>
      <c r="L26" s="706"/>
      <c r="M26" s="706"/>
      <c r="N26" s="706"/>
      <c r="O26" s="707"/>
    </row>
    <row r="27" spans="2:15" ht="16.5" customHeight="1">
      <c r="B27" s="1149"/>
      <c r="C27" s="1146"/>
      <c r="D27" s="1152"/>
      <c r="E27" s="1152"/>
      <c r="F27" s="1152"/>
      <c r="G27" s="1152"/>
      <c r="H27" s="724" t="s">
        <v>346</v>
      </c>
      <c r="I27" s="725"/>
      <c r="J27" s="726"/>
      <c r="K27" s="726"/>
      <c r="L27" s="726"/>
      <c r="M27" s="726"/>
      <c r="N27" s="726"/>
      <c r="O27" s="727"/>
    </row>
    <row r="28" spans="2:16" ht="16.5" customHeight="1" thickBot="1">
      <c r="B28" s="1149"/>
      <c r="C28" s="1146"/>
      <c r="D28" s="1152"/>
      <c r="E28" s="1152"/>
      <c r="F28" s="1152"/>
      <c r="G28" s="1152"/>
      <c r="H28" s="708" t="s">
        <v>23</v>
      </c>
      <c r="I28" s="709"/>
      <c r="J28" s="710"/>
      <c r="K28" s="710"/>
      <c r="L28" s="710"/>
      <c r="M28" s="710"/>
      <c r="N28" s="710"/>
      <c r="O28" s="711"/>
      <c r="P28" s="14"/>
    </row>
    <row r="29" spans="2:16" ht="19.5" customHeight="1" thickBot="1">
      <c r="B29" s="1150"/>
      <c r="C29" s="1147"/>
      <c r="D29" s="1153"/>
      <c r="E29" s="1153"/>
      <c r="F29" s="1153"/>
      <c r="G29" s="1153"/>
      <c r="H29" s="715" t="s">
        <v>243</v>
      </c>
      <c r="I29" s="709">
        <v>100</v>
      </c>
      <c r="J29" s="710">
        <v>0</v>
      </c>
      <c r="K29" s="710">
        <v>0</v>
      </c>
      <c r="L29" s="717">
        <v>50</v>
      </c>
      <c r="M29" s="717">
        <v>100</v>
      </c>
      <c r="N29" s="717"/>
      <c r="O29" s="718"/>
      <c r="P29" s="14"/>
    </row>
    <row r="30" spans="1:15" ht="16.5" customHeight="1">
      <c r="A30" s="15"/>
      <c r="B30" s="1148">
        <v>5</v>
      </c>
      <c r="C30" s="1145" t="s">
        <v>895</v>
      </c>
      <c r="D30" s="1151"/>
      <c r="E30" s="1151"/>
      <c r="F30" s="1151">
        <v>300</v>
      </c>
      <c r="G30" s="1151"/>
      <c r="H30" s="697" t="s">
        <v>63</v>
      </c>
      <c r="I30" s="698">
        <v>300</v>
      </c>
      <c r="J30" s="699">
        <v>0</v>
      </c>
      <c r="K30" s="699">
        <v>100</v>
      </c>
      <c r="L30" s="699">
        <v>150</v>
      </c>
      <c r="M30" s="699">
        <v>300</v>
      </c>
      <c r="N30" s="699"/>
      <c r="O30" s="700"/>
    </row>
    <row r="31" spans="1:15" ht="16.5" customHeight="1">
      <c r="A31" s="15"/>
      <c r="B31" s="1149"/>
      <c r="C31" s="1146"/>
      <c r="D31" s="1152"/>
      <c r="E31" s="1152"/>
      <c r="F31" s="1152"/>
      <c r="G31" s="1152"/>
      <c r="H31" s="704" t="s">
        <v>64</v>
      </c>
      <c r="I31" s="705"/>
      <c r="J31" s="706"/>
      <c r="K31" s="706"/>
      <c r="L31" s="706"/>
      <c r="M31" s="706"/>
      <c r="N31" s="706"/>
      <c r="O31" s="707"/>
    </row>
    <row r="32" spans="1:15" ht="16.5" customHeight="1">
      <c r="A32" s="15"/>
      <c r="B32" s="1149"/>
      <c r="C32" s="1146"/>
      <c r="D32" s="1152"/>
      <c r="E32" s="1152"/>
      <c r="F32" s="1152"/>
      <c r="G32" s="1152"/>
      <c r="H32" s="704" t="s">
        <v>346</v>
      </c>
      <c r="I32" s="705"/>
      <c r="J32" s="706"/>
      <c r="K32" s="706"/>
      <c r="L32" s="728"/>
      <c r="M32" s="706"/>
      <c r="N32" s="728"/>
      <c r="O32" s="707"/>
    </row>
    <row r="33" spans="1:15" ht="16.5" customHeight="1" thickBot="1">
      <c r="A33" s="15"/>
      <c r="B33" s="1149"/>
      <c r="C33" s="1146"/>
      <c r="D33" s="1152"/>
      <c r="E33" s="1152"/>
      <c r="F33" s="1152"/>
      <c r="G33" s="1152"/>
      <c r="H33" s="729" t="s">
        <v>23</v>
      </c>
      <c r="I33" s="730"/>
      <c r="J33" s="710"/>
      <c r="K33" s="710"/>
      <c r="L33" s="710"/>
      <c r="M33" s="710"/>
      <c r="N33" s="731"/>
      <c r="O33" s="711"/>
    </row>
    <row r="34" spans="1:256" s="735" customFormat="1" ht="16.5" customHeight="1" thickBot="1">
      <c r="A34" s="15"/>
      <c r="B34" s="1150"/>
      <c r="C34" s="1147"/>
      <c r="D34" s="1153"/>
      <c r="E34" s="1153"/>
      <c r="F34" s="1153"/>
      <c r="G34" s="1153"/>
      <c r="H34" s="732" t="s">
        <v>243</v>
      </c>
      <c r="I34" s="709">
        <v>300</v>
      </c>
      <c r="J34" s="710">
        <v>0</v>
      </c>
      <c r="K34" s="710">
        <v>100</v>
      </c>
      <c r="L34" s="717">
        <v>150</v>
      </c>
      <c r="M34" s="717">
        <v>300</v>
      </c>
      <c r="N34" s="733"/>
      <c r="O34" s="734"/>
      <c r="P34" s="14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15" ht="16.5" customHeight="1">
      <c r="A35" s="15"/>
      <c r="B35" s="1148">
        <v>6</v>
      </c>
      <c r="C35" s="1145" t="s">
        <v>875</v>
      </c>
      <c r="D35" s="1151"/>
      <c r="E35" s="1151"/>
      <c r="F35" s="1151">
        <v>30</v>
      </c>
      <c r="G35" s="1151"/>
      <c r="H35" s="697" t="s">
        <v>63</v>
      </c>
      <c r="I35" s="698">
        <v>30</v>
      </c>
      <c r="J35" s="699">
        <v>0</v>
      </c>
      <c r="K35" s="699">
        <v>30</v>
      </c>
      <c r="L35" s="699">
        <v>30</v>
      </c>
      <c r="M35" s="699">
        <v>30</v>
      </c>
      <c r="N35" s="699"/>
      <c r="O35" s="700"/>
    </row>
    <row r="36" spans="1:15" ht="16.5" customHeight="1">
      <c r="A36" s="15"/>
      <c r="B36" s="1149"/>
      <c r="C36" s="1146"/>
      <c r="D36" s="1152"/>
      <c r="E36" s="1152"/>
      <c r="F36" s="1152"/>
      <c r="G36" s="1152"/>
      <c r="H36" s="704" t="s">
        <v>64</v>
      </c>
      <c r="I36" s="705"/>
      <c r="J36" s="706"/>
      <c r="K36" s="706"/>
      <c r="L36" s="706"/>
      <c r="M36" s="706"/>
      <c r="N36" s="706"/>
      <c r="O36" s="707"/>
    </row>
    <row r="37" spans="1:15" ht="16.5" customHeight="1">
      <c r="A37" s="15"/>
      <c r="B37" s="1149"/>
      <c r="C37" s="1146"/>
      <c r="D37" s="1152"/>
      <c r="E37" s="1152"/>
      <c r="F37" s="1152"/>
      <c r="G37" s="1152"/>
      <c r="H37" s="704" t="s">
        <v>346</v>
      </c>
      <c r="I37" s="705"/>
      <c r="J37" s="706"/>
      <c r="K37" s="706"/>
      <c r="L37" s="728"/>
      <c r="M37" s="706"/>
      <c r="N37" s="728"/>
      <c r="O37" s="707"/>
    </row>
    <row r="38" spans="1:15" ht="16.5" customHeight="1" thickBot="1">
      <c r="A38" s="15"/>
      <c r="B38" s="1149"/>
      <c r="C38" s="1146"/>
      <c r="D38" s="1152"/>
      <c r="E38" s="1152"/>
      <c r="F38" s="1152"/>
      <c r="G38" s="1152"/>
      <c r="H38" s="729" t="s">
        <v>23</v>
      </c>
      <c r="I38" s="730"/>
      <c r="J38" s="710"/>
      <c r="K38" s="710"/>
      <c r="L38" s="710"/>
      <c r="M38" s="710"/>
      <c r="N38" s="731"/>
      <c r="O38" s="711"/>
    </row>
    <row r="39" spans="1:256" s="735" customFormat="1" ht="16.5" customHeight="1" thickBot="1">
      <c r="A39" s="15"/>
      <c r="B39" s="1150"/>
      <c r="C39" s="1147"/>
      <c r="D39" s="1153"/>
      <c r="E39" s="1153"/>
      <c r="F39" s="1153"/>
      <c r="G39" s="1153"/>
      <c r="H39" s="732" t="s">
        <v>243</v>
      </c>
      <c r="I39" s="709">
        <v>30</v>
      </c>
      <c r="J39" s="710">
        <v>0</v>
      </c>
      <c r="K39" s="710">
        <v>30</v>
      </c>
      <c r="L39" s="717">
        <v>30</v>
      </c>
      <c r="M39" s="717">
        <v>30</v>
      </c>
      <c r="N39" s="733"/>
      <c r="O39" s="734"/>
      <c r="P39" s="1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15" ht="16.5" customHeight="1">
      <c r="A40" s="15"/>
      <c r="B40" s="1148">
        <v>7</v>
      </c>
      <c r="C40" s="1145" t="s">
        <v>876</v>
      </c>
      <c r="D40" s="1151"/>
      <c r="E40" s="1151"/>
      <c r="F40" s="1151">
        <v>2990</v>
      </c>
      <c r="G40" s="1151"/>
      <c r="H40" s="697" t="s">
        <v>63</v>
      </c>
      <c r="I40" s="698">
        <v>2990</v>
      </c>
      <c r="J40" s="699">
        <v>0</v>
      </c>
      <c r="K40" s="699">
        <v>500</v>
      </c>
      <c r="L40" s="699">
        <v>1000</v>
      </c>
      <c r="M40" s="699">
        <v>2990</v>
      </c>
      <c r="N40" s="699"/>
      <c r="O40" s="700"/>
    </row>
    <row r="41" spans="1:15" ht="16.5" customHeight="1">
      <c r="A41" s="15"/>
      <c r="B41" s="1149"/>
      <c r="C41" s="1146"/>
      <c r="D41" s="1152"/>
      <c r="E41" s="1152"/>
      <c r="F41" s="1152"/>
      <c r="G41" s="1152"/>
      <c r="H41" s="704" t="s">
        <v>64</v>
      </c>
      <c r="I41" s="705"/>
      <c r="J41" s="706"/>
      <c r="K41" s="706"/>
      <c r="L41" s="706"/>
      <c r="M41" s="706"/>
      <c r="N41" s="706"/>
      <c r="O41" s="707"/>
    </row>
    <row r="42" spans="1:15" ht="16.5" customHeight="1">
      <c r="A42" s="15"/>
      <c r="B42" s="1149"/>
      <c r="C42" s="1146"/>
      <c r="D42" s="1152"/>
      <c r="E42" s="1152"/>
      <c r="F42" s="1152"/>
      <c r="G42" s="1152"/>
      <c r="H42" s="704" t="s">
        <v>346</v>
      </c>
      <c r="I42" s="705"/>
      <c r="J42" s="706"/>
      <c r="K42" s="706"/>
      <c r="L42" s="728"/>
      <c r="M42" s="706"/>
      <c r="N42" s="728"/>
      <c r="O42" s="707"/>
    </row>
    <row r="43" spans="1:15" ht="16.5" customHeight="1" thickBot="1">
      <c r="A43" s="15"/>
      <c r="B43" s="1149"/>
      <c r="C43" s="1146"/>
      <c r="D43" s="1152"/>
      <c r="E43" s="1152"/>
      <c r="F43" s="1152"/>
      <c r="G43" s="1152"/>
      <c r="H43" s="729" t="s">
        <v>23</v>
      </c>
      <c r="I43" s="730"/>
      <c r="J43" s="710"/>
      <c r="K43" s="710"/>
      <c r="L43" s="710"/>
      <c r="M43" s="710"/>
      <c r="N43" s="731"/>
      <c r="O43" s="711"/>
    </row>
    <row r="44" spans="1:256" s="735" customFormat="1" ht="16.5" customHeight="1" thickBot="1">
      <c r="A44" s="15"/>
      <c r="B44" s="1150"/>
      <c r="C44" s="1147"/>
      <c r="D44" s="1153"/>
      <c r="E44" s="1153"/>
      <c r="F44" s="1153"/>
      <c r="G44" s="1153"/>
      <c r="H44" s="732" t="s">
        <v>243</v>
      </c>
      <c r="I44" s="709">
        <v>2990</v>
      </c>
      <c r="J44" s="710">
        <v>0</v>
      </c>
      <c r="K44" s="710">
        <v>500</v>
      </c>
      <c r="L44" s="717">
        <v>1000</v>
      </c>
      <c r="M44" s="717">
        <v>2990</v>
      </c>
      <c r="N44" s="733"/>
      <c r="O44" s="734"/>
      <c r="P44" s="1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15" ht="16.5" customHeight="1">
      <c r="A45" s="15"/>
      <c r="B45" s="1148">
        <v>8</v>
      </c>
      <c r="C45" s="1145" t="s">
        <v>877</v>
      </c>
      <c r="D45" s="1151"/>
      <c r="E45" s="1151"/>
      <c r="F45" s="1151">
        <v>200</v>
      </c>
      <c r="G45" s="1151"/>
      <c r="H45" s="697" t="s">
        <v>63</v>
      </c>
      <c r="I45" s="698">
        <v>200</v>
      </c>
      <c r="J45" s="699">
        <v>100</v>
      </c>
      <c r="K45" s="699">
        <v>200</v>
      </c>
      <c r="L45" s="699">
        <v>200</v>
      </c>
      <c r="M45" s="699">
        <v>200</v>
      </c>
      <c r="N45" s="699"/>
      <c r="O45" s="700"/>
    </row>
    <row r="46" spans="1:15" ht="16.5" customHeight="1">
      <c r="A46" s="15"/>
      <c r="B46" s="1149"/>
      <c r="C46" s="1146"/>
      <c r="D46" s="1152"/>
      <c r="E46" s="1152"/>
      <c r="F46" s="1152"/>
      <c r="G46" s="1152"/>
      <c r="H46" s="704" t="s">
        <v>64</v>
      </c>
      <c r="I46" s="705"/>
      <c r="J46" s="706"/>
      <c r="K46" s="706"/>
      <c r="L46" s="706"/>
      <c r="M46" s="706"/>
      <c r="N46" s="706"/>
      <c r="O46" s="707"/>
    </row>
    <row r="47" spans="1:15" ht="16.5" customHeight="1">
      <c r="A47" s="15"/>
      <c r="B47" s="1149"/>
      <c r="C47" s="1146"/>
      <c r="D47" s="1152"/>
      <c r="E47" s="1152"/>
      <c r="F47" s="1152"/>
      <c r="G47" s="1152"/>
      <c r="H47" s="704" t="s">
        <v>346</v>
      </c>
      <c r="I47" s="705"/>
      <c r="J47" s="706"/>
      <c r="K47" s="706"/>
      <c r="L47" s="728"/>
      <c r="M47" s="706"/>
      <c r="N47" s="728"/>
      <c r="O47" s="707"/>
    </row>
    <row r="48" spans="1:15" ht="16.5" customHeight="1" thickBot="1">
      <c r="A48" s="15"/>
      <c r="B48" s="1149"/>
      <c r="C48" s="1146"/>
      <c r="D48" s="1152"/>
      <c r="E48" s="1152"/>
      <c r="F48" s="1152"/>
      <c r="G48" s="1152"/>
      <c r="H48" s="729" t="s">
        <v>23</v>
      </c>
      <c r="I48" s="730"/>
      <c r="J48" s="710"/>
      <c r="K48" s="710"/>
      <c r="L48" s="710"/>
      <c r="M48" s="710"/>
      <c r="N48" s="731"/>
      <c r="O48" s="711"/>
    </row>
    <row r="49" spans="1:256" s="735" customFormat="1" ht="16.5" customHeight="1" thickBot="1">
      <c r="A49" s="15"/>
      <c r="B49" s="1150"/>
      <c r="C49" s="1147"/>
      <c r="D49" s="1153"/>
      <c r="E49" s="1153"/>
      <c r="F49" s="1153"/>
      <c r="G49" s="1153"/>
      <c r="H49" s="732" t="s">
        <v>243</v>
      </c>
      <c r="I49" s="709">
        <v>200</v>
      </c>
      <c r="J49" s="710">
        <v>100</v>
      </c>
      <c r="K49" s="710">
        <v>200</v>
      </c>
      <c r="L49" s="717">
        <v>200</v>
      </c>
      <c r="M49" s="717">
        <v>200</v>
      </c>
      <c r="N49" s="733"/>
      <c r="O49" s="734"/>
      <c r="P49" s="14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15" ht="16.5" customHeight="1">
      <c r="A50" s="15"/>
      <c r="B50" s="1148">
        <v>9</v>
      </c>
      <c r="C50" s="1145" t="s">
        <v>878</v>
      </c>
      <c r="D50" s="1151"/>
      <c r="E50" s="1151"/>
      <c r="F50" s="1151">
        <v>400</v>
      </c>
      <c r="G50" s="1151"/>
      <c r="H50" s="697" t="s">
        <v>63</v>
      </c>
      <c r="I50" s="698">
        <v>400</v>
      </c>
      <c r="J50" s="699">
        <v>100</v>
      </c>
      <c r="K50" s="699">
        <v>300</v>
      </c>
      <c r="L50" s="699">
        <v>400</v>
      </c>
      <c r="M50" s="699">
        <v>400</v>
      </c>
      <c r="N50" s="699"/>
      <c r="O50" s="700"/>
    </row>
    <row r="51" spans="1:15" ht="16.5" customHeight="1">
      <c r="A51" s="15"/>
      <c r="B51" s="1149"/>
      <c r="C51" s="1146"/>
      <c r="D51" s="1152"/>
      <c r="E51" s="1152"/>
      <c r="F51" s="1152"/>
      <c r="G51" s="1152"/>
      <c r="H51" s="704" t="s">
        <v>64</v>
      </c>
      <c r="I51" s="705"/>
      <c r="J51" s="706"/>
      <c r="K51" s="706"/>
      <c r="L51" s="706"/>
      <c r="M51" s="706"/>
      <c r="N51" s="706"/>
      <c r="O51" s="707"/>
    </row>
    <row r="52" spans="1:15" ht="16.5" customHeight="1">
      <c r="A52" s="15"/>
      <c r="B52" s="1149"/>
      <c r="C52" s="1146"/>
      <c r="D52" s="1152"/>
      <c r="E52" s="1152"/>
      <c r="F52" s="1152"/>
      <c r="G52" s="1152"/>
      <c r="H52" s="704" t="s">
        <v>346</v>
      </c>
      <c r="I52" s="705"/>
      <c r="J52" s="706"/>
      <c r="K52" s="706"/>
      <c r="L52" s="728"/>
      <c r="M52" s="706"/>
      <c r="N52" s="728"/>
      <c r="O52" s="707"/>
    </row>
    <row r="53" spans="1:15" ht="16.5" customHeight="1" thickBot="1">
      <c r="A53" s="15"/>
      <c r="B53" s="1149"/>
      <c r="C53" s="1146"/>
      <c r="D53" s="1152"/>
      <c r="E53" s="1152"/>
      <c r="F53" s="1152"/>
      <c r="G53" s="1152"/>
      <c r="H53" s="729" t="s">
        <v>23</v>
      </c>
      <c r="I53" s="730"/>
      <c r="J53" s="710"/>
      <c r="K53" s="710"/>
      <c r="L53" s="710"/>
      <c r="M53" s="710"/>
      <c r="N53" s="731"/>
      <c r="O53" s="711"/>
    </row>
    <row r="54" spans="1:256" s="735" customFormat="1" ht="16.5" customHeight="1" thickBot="1">
      <c r="A54" s="15"/>
      <c r="B54" s="1150"/>
      <c r="C54" s="1147"/>
      <c r="D54" s="1153"/>
      <c r="E54" s="1153"/>
      <c r="F54" s="1153"/>
      <c r="G54" s="1153"/>
      <c r="H54" s="732" t="s">
        <v>243</v>
      </c>
      <c r="I54" s="709">
        <v>400</v>
      </c>
      <c r="J54" s="710">
        <v>100</v>
      </c>
      <c r="K54" s="710">
        <v>300</v>
      </c>
      <c r="L54" s="717">
        <v>400</v>
      </c>
      <c r="M54" s="717">
        <v>400</v>
      </c>
      <c r="N54" s="733"/>
      <c r="O54" s="734"/>
      <c r="P54" s="1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15" ht="16.5" customHeight="1">
      <c r="A55" s="15"/>
      <c r="B55" s="1148">
        <v>10</v>
      </c>
      <c r="C55" s="1145" t="s">
        <v>879</v>
      </c>
      <c r="D55" s="1151"/>
      <c r="E55" s="1151"/>
      <c r="F55" s="1151">
        <v>500</v>
      </c>
      <c r="G55" s="1151"/>
      <c r="H55" s="697" t="s">
        <v>63</v>
      </c>
      <c r="I55" s="698">
        <v>500</v>
      </c>
      <c r="J55" s="699">
        <v>0</v>
      </c>
      <c r="K55" s="699">
        <v>500</v>
      </c>
      <c r="L55" s="699">
        <v>500</v>
      </c>
      <c r="M55" s="699">
        <v>500</v>
      </c>
      <c r="N55" s="699"/>
      <c r="O55" s="700"/>
    </row>
    <row r="56" spans="1:15" ht="16.5" customHeight="1">
      <c r="A56" s="15"/>
      <c r="B56" s="1149"/>
      <c r="C56" s="1146"/>
      <c r="D56" s="1152"/>
      <c r="E56" s="1152"/>
      <c r="F56" s="1152"/>
      <c r="G56" s="1152"/>
      <c r="H56" s="704" t="s">
        <v>64</v>
      </c>
      <c r="I56" s="705"/>
      <c r="J56" s="706"/>
      <c r="K56" s="706"/>
      <c r="L56" s="706"/>
      <c r="M56" s="706"/>
      <c r="N56" s="706"/>
      <c r="O56" s="707"/>
    </row>
    <row r="57" spans="1:15" ht="16.5" customHeight="1">
      <c r="A57" s="15"/>
      <c r="B57" s="1149"/>
      <c r="C57" s="1146"/>
      <c r="D57" s="1152"/>
      <c r="E57" s="1152"/>
      <c r="F57" s="1152"/>
      <c r="G57" s="1152"/>
      <c r="H57" s="704" t="s">
        <v>346</v>
      </c>
      <c r="I57" s="705"/>
      <c r="J57" s="706"/>
      <c r="K57" s="706"/>
      <c r="L57" s="728"/>
      <c r="M57" s="706"/>
      <c r="N57" s="728"/>
      <c r="O57" s="707"/>
    </row>
    <row r="58" spans="1:15" ht="16.5" customHeight="1" thickBot="1">
      <c r="A58" s="15"/>
      <c r="B58" s="1149"/>
      <c r="C58" s="1146"/>
      <c r="D58" s="1152"/>
      <c r="E58" s="1152"/>
      <c r="F58" s="1152"/>
      <c r="G58" s="1152"/>
      <c r="H58" s="729" t="s">
        <v>23</v>
      </c>
      <c r="I58" s="730"/>
      <c r="J58" s="710"/>
      <c r="K58" s="710"/>
      <c r="L58" s="710"/>
      <c r="M58" s="710"/>
      <c r="N58" s="731"/>
      <c r="O58" s="711"/>
    </row>
    <row r="59" spans="1:256" s="735" customFormat="1" ht="16.5" customHeight="1" thickBot="1">
      <c r="A59" s="15"/>
      <c r="B59" s="1150"/>
      <c r="C59" s="1147"/>
      <c r="D59" s="1153"/>
      <c r="E59" s="1153"/>
      <c r="F59" s="1153"/>
      <c r="G59" s="1153"/>
      <c r="H59" s="732" t="s">
        <v>243</v>
      </c>
      <c r="I59" s="709">
        <v>500</v>
      </c>
      <c r="J59" s="710">
        <v>0</v>
      </c>
      <c r="K59" s="710">
        <v>500</v>
      </c>
      <c r="L59" s="717">
        <v>500</v>
      </c>
      <c r="M59" s="717">
        <v>500</v>
      </c>
      <c r="N59" s="733"/>
      <c r="O59" s="734"/>
      <c r="P59" s="1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15" ht="16.5" customHeight="1">
      <c r="A60" s="15"/>
      <c r="B60" s="1148">
        <v>11</v>
      </c>
      <c r="C60" s="1145" t="s">
        <v>880</v>
      </c>
      <c r="D60" s="1151"/>
      <c r="E60" s="1151"/>
      <c r="F60" s="1151">
        <v>300</v>
      </c>
      <c r="G60" s="1151"/>
      <c r="H60" s="697" t="s">
        <v>63</v>
      </c>
      <c r="I60" s="698">
        <v>300</v>
      </c>
      <c r="J60" s="699">
        <v>0</v>
      </c>
      <c r="K60" s="699">
        <v>200</v>
      </c>
      <c r="L60" s="699">
        <v>200</v>
      </c>
      <c r="M60" s="699">
        <v>300</v>
      </c>
      <c r="N60" s="699"/>
      <c r="O60" s="700"/>
    </row>
    <row r="61" spans="1:15" ht="16.5" customHeight="1">
      <c r="A61" s="15"/>
      <c r="B61" s="1149"/>
      <c r="C61" s="1146"/>
      <c r="D61" s="1152"/>
      <c r="E61" s="1152"/>
      <c r="F61" s="1152"/>
      <c r="G61" s="1152"/>
      <c r="H61" s="704" t="s">
        <v>64</v>
      </c>
      <c r="I61" s="705"/>
      <c r="J61" s="706"/>
      <c r="K61" s="706"/>
      <c r="L61" s="706"/>
      <c r="M61" s="706"/>
      <c r="N61" s="706"/>
      <c r="O61" s="707"/>
    </row>
    <row r="62" spans="1:15" ht="16.5" customHeight="1">
      <c r="A62" s="15"/>
      <c r="B62" s="1149"/>
      <c r="C62" s="1146"/>
      <c r="D62" s="1152"/>
      <c r="E62" s="1152"/>
      <c r="F62" s="1152"/>
      <c r="G62" s="1152"/>
      <c r="H62" s="704" t="s">
        <v>346</v>
      </c>
      <c r="I62" s="705"/>
      <c r="J62" s="706"/>
      <c r="K62" s="706"/>
      <c r="L62" s="728"/>
      <c r="M62" s="706"/>
      <c r="N62" s="728"/>
      <c r="O62" s="707"/>
    </row>
    <row r="63" spans="1:15" ht="16.5" customHeight="1" thickBot="1">
      <c r="A63" s="15"/>
      <c r="B63" s="1149"/>
      <c r="C63" s="1146"/>
      <c r="D63" s="1152"/>
      <c r="E63" s="1152"/>
      <c r="F63" s="1152"/>
      <c r="G63" s="1152"/>
      <c r="H63" s="729" t="s">
        <v>23</v>
      </c>
      <c r="I63" s="730"/>
      <c r="J63" s="710"/>
      <c r="K63" s="710"/>
      <c r="L63" s="710"/>
      <c r="M63" s="710"/>
      <c r="N63" s="731"/>
      <c r="O63" s="711"/>
    </row>
    <row r="64" spans="1:256" s="735" customFormat="1" ht="16.5" customHeight="1" thickBot="1">
      <c r="A64" s="15"/>
      <c r="B64" s="1150"/>
      <c r="C64" s="1147"/>
      <c r="D64" s="1153"/>
      <c r="E64" s="1153"/>
      <c r="F64" s="1153"/>
      <c r="G64" s="1153"/>
      <c r="H64" s="732" t="s">
        <v>243</v>
      </c>
      <c r="I64" s="709">
        <v>300</v>
      </c>
      <c r="J64" s="710">
        <v>0</v>
      </c>
      <c r="K64" s="710">
        <v>200</v>
      </c>
      <c r="L64" s="717">
        <v>200</v>
      </c>
      <c r="M64" s="717">
        <v>300</v>
      </c>
      <c r="N64" s="733"/>
      <c r="O64" s="734"/>
      <c r="P64" s="1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15" ht="16.5" customHeight="1">
      <c r="A65" s="15"/>
      <c r="B65" s="1148">
        <v>12</v>
      </c>
      <c r="C65" s="1145" t="s">
        <v>896</v>
      </c>
      <c r="D65" s="1151"/>
      <c r="E65" s="1151"/>
      <c r="F65" s="1151">
        <v>400</v>
      </c>
      <c r="G65" s="1151"/>
      <c r="H65" s="697" t="s">
        <v>63</v>
      </c>
      <c r="I65" s="698">
        <v>400</v>
      </c>
      <c r="J65" s="699">
        <v>200</v>
      </c>
      <c r="K65" s="699">
        <v>200</v>
      </c>
      <c r="L65" s="699">
        <v>200</v>
      </c>
      <c r="M65" s="699">
        <v>400</v>
      </c>
      <c r="N65" s="699"/>
      <c r="O65" s="700"/>
    </row>
    <row r="66" spans="1:15" ht="16.5" customHeight="1">
      <c r="A66" s="15"/>
      <c r="B66" s="1149"/>
      <c r="C66" s="1146"/>
      <c r="D66" s="1152"/>
      <c r="E66" s="1152"/>
      <c r="F66" s="1152"/>
      <c r="G66" s="1152"/>
      <c r="H66" s="704" t="s">
        <v>64</v>
      </c>
      <c r="I66" s="705"/>
      <c r="J66" s="706"/>
      <c r="K66" s="706"/>
      <c r="L66" s="706"/>
      <c r="M66" s="706"/>
      <c r="N66" s="706"/>
      <c r="O66" s="707"/>
    </row>
    <row r="67" spans="1:15" ht="16.5" customHeight="1">
      <c r="A67" s="15"/>
      <c r="B67" s="1149"/>
      <c r="C67" s="1146"/>
      <c r="D67" s="1152"/>
      <c r="E67" s="1152"/>
      <c r="F67" s="1152"/>
      <c r="G67" s="1152"/>
      <c r="H67" s="704" t="s">
        <v>346</v>
      </c>
      <c r="I67" s="705"/>
      <c r="J67" s="706"/>
      <c r="K67" s="706"/>
      <c r="L67" s="728"/>
      <c r="M67" s="706"/>
      <c r="N67" s="728"/>
      <c r="O67" s="707"/>
    </row>
    <row r="68" spans="1:15" ht="16.5" customHeight="1" thickBot="1">
      <c r="A68" s="15"/>
      <c r="B68" s="1149"/>
      <c r="C68" s="1146"/>
      <c r="D68" s="1152"/>
      <c r="E68" s="1152"/>
      <c r="F68" s="1152"/>
      <c r="G68" s="1152"/>
      <c r="H68" s="729" t="s">
        <v>23</v>
      </c>
      <c r="I68" s="730"/>
      <c r="J68" s="710"/>
      <c r="K68" s="710"/>
      <c r="L68" s="710"/>
      <c r="M68" s="710"/>
      <c r="N68" s="731"/>
      <c r="O68" s="711"/>
    </row>
    <row r="69" spans="1:256" s="735" customFormat="1" ht="16.5" customHeight="1" thickBot="1">
      <c r="A69" s="15"/>
      <c r="B69" s="1150"/>
      <c r="C69" s="1147"/>
      <c r="D69" s="1153"/>
      <c r="E69" s="1153"/>
      <c r="F69" s="1153"/>
      <c r="G69" s="1153"/>
      <c r="H69" s="732" t="s">
        <v>243</v>
      </c>
      <c r="I69" s="709">
        <v>400</v>
      </c>
      <c r="J69" s="710">
        <v>200</v>
      </c>
      <c r="K69" s="710">
        <v>200</v>
      </c>
      <c r="L69" s="717">
        <v>200</v>
      </c>
      <c r="M69" s="717">
        <v>400</v>
      </c>
      <c r="N69" s="733"/>
      <c r="O69" s="734"/>
      <c r="P69" s="1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15" ht="16.5" customHeight="1">
      <c r="A70" s="15"/>
      <c r="B70" s="1148">
        <v>13</v>
      </c>
      <c r="C70" s="1145" t="s">
        <v>897</v>
      </c>
      <c r="D70" s="1151"/>
      <c r="E70" s="1151"/>
      <c r="F70" s="1151">
        <v>600</v>
      </c>
      <c r="G70" s="1151"/>
      <c r="H70" s="697" t="s">
        <v>63</v>
      </c>
      <c r="I70" s="698">
        <v>600</v>
      </c>
      <c r="J70" s="699">
        <v>100</v>
      </c>
      <c r="K70" s="699">
        <v>200</v>
      </c>
      <c r="L70" s="699">
        <v>400</v>
      </c>
      <c r="M70" s="699">
        <v>600</v>
      </c>
      <c r="N70" s="699"/>
      <c r="O70" s="700"/>
    </row>
    <row r="71" spans="1:15" ht="16.5" customHeight="1">
      <c r="A71" s="15"/>
      <c r="B71" s="1149"/>
      <c r="C71" s="1146"/>
      <c r="D71" s="1152"/>
      <c r="E71" s="1152"/>
      <c r="F71" s="1152"/>
      <c r="G71" s="1152"/>
      <c r="H71" s="704" t="s">
        <v>64</v>
      </c>
      <c r="I71" s="705"/>
      <c r="J71" s="706"/>
      <c r="K71" s="706"/>
      <c r="L71" s="706"/>
      <c r="M71" s="706"/>
      <c r="N71" s="706"/>
      <c r="O71" s="707"/>
    </row>
    <row r="72" spans="1:15" ht="16.5" customHeight="1">
      <c r="A72" s="15"/>
      <c r="B72" s="1149"/>
      <c r="C72" s="1146"/>
      <c r="D72" s="1152"/>
      <c r="E72" s="1152"/>
      <c r="F72" s="1152"/>
      <c r="G72" s="1152"/>
      <c r="H72" s="704" t="s">
        <v>346</v>
      </c>
      <c r="I72" s="705"/>
      <c r="J72" s="706"/>
      <c r="K72" s="706"/>
      <c r="L72" s="728"/>
      <c r="M72" s="706"/>
      <c r="N72" s="728"/>
      <c r="O72" s="707"/>
    </row>
    <row r="73" spans="1:15" ht="16.5" customHeight="1" thickBot="1">
      <c r="A73" s="15"/>
      <c r="B73" s="1149"/>
      <c r="C73" s="1146"/>
      <c r="D73" s="1152"/>
      <c r="E73" s="1152"/>
      <c r="F73" s="1152"/>
      <c r="G73" s="1152"/>
      <c r="H73" s="729" t="s">
        <v>23</v>
      </c>
      <c r="I73" s="730"/>
      <c r="J73" s="710"/>
      <c r="K73" s="710"/>
      <c r="L73" s="710"/>
      <c r="M73" s="710"/>
      <c r="N73" s="731"/>
      <c r="O73" s="711"/>
    </row>
    <row r="74" spans="1:256" s="735" customFormat="1" ht="16.5" customHeight="1" thickBot="1">
      <c r="A74" s="15"/>
      <c r="B74" s="1150"/>
      <c r="C74" s="1147"/>
      <c r="D74" s="1153"/>
      <c r="E74" s="1153"/>
      <c r="F74" s="1153"/>
      <c r="G74" s="1153"/>
      <c r="H74" s="732" t="s">
        <v>243</v>
      </c>
      <c r="I74" s="709">
        <v>600</v>
      </c>
      <c r="J74" s="710">
        <v>100</v>
      </c>
      <c r="K74" s="710">
        <v>200</v>
      </c>
      <c r="L74" s="717">
        <v>400</v>
      </c>
      <c r="M74" s="717">
        <v>600</v>
      </c>
      <c r="N74" s="733"/>
      <c r="O74" s="734"/>
      <c r="P74" s="14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15" ht="16.5" customHeight="1">
      <c r="A75" s="15"/>
      <c r="B75" s="1148">
        <v>14</v>
      </c>
      <c r="C75" s="1145" t="s">
        <v>938</v>
      </c>
      <c r="D75" s="1151"/>
      <c r="E75" s="1151"/>
      <c r="F75" s="1151">
        <v>350</v>
      </c>
      <c r="G75" s="1151"/>
      <c r="H75" s="697" t="s">
        <v>63</v>
      </c>
      <c r="I75" s="698">
        <v>350</v>
      </c>
      <c r="J75" s="699">
        <v>0</v>
      </c>
      <c r="K75" s="699">
        <v>200</v>
      </c>
      <c r="L75" s="699">
        <v>500</v>
      </c>
      <c r="M75" s="699">
        <v>350</v>
      </c>
      <c r="N75" s="699"/>
      <c r="O75" s="700"/>
    </row>
    <row r="76" spans="1:15" ht="16.5" customHeight="1">
      <c r="A76" s="15"/>
      <c r="B76" s="1149"/>
      <c r="C76" s="1146"/>
      <c r="D76" s="1152"/>
      <c r="E76" s="1152"/>
      <c r="F76" s="1152"/>
      <c r="G76" s="1152"/>
      <c r="H76" s="704" t="s">
        <v>64</v>
      </c>
      <c r="I76" s="705"/>
      <c r="J76" s="706"/>
      <c r="K76" s="706"/>
      <c r="L76" s="706"/>
      <c r="M76" s="706"/>
      <c r="N76" s="706"/>
      <c r="O76" s="707"/>
    </row>
    <row r="77" spans="1:15" ht="16.5" customHeight="1">
      <c r="A77" s="15"/>
      <c r="B77" s="1149"/>
      <c r="C77" s="1146"/>
      <c r="D77" s="1152"/>
      <c r="E77" s="1152"/>
      <c r="F77" s="1152"/>
      <c r="G77" s="1152"/>
      <c r="H77" s="704" t="s">
        <v>346</v>
      </c>
      <c r="I77" s="705"/>
      <c r="J77" s="706"/>
      <c r="K77" s="706"/>
      <c r="L77" s="728"/>
      <c r="M77" s="706"/>
      <c r="N77" s="728"/>
      <c r="O77" s="707"/>
    </row>
    <row r="78" spans="1:15" ht="16.5" customHeight="1" thickBot="1">
      <c r="A78" s="15"/>
      <c r="B78" s="1149"/>
      <c r="C78" s="1146"/>
      <c r="D78" s="1152"/>
      <c r="E78" s="1152"/>
      <c r="F78" s="1152"/>
      <c r="G78" s="1152"/>
      <c r="H78" s="729" t="s">
        <v>23</v>
      </c>
      <c r="I78" s="730"/>
      <c r="J78" s="710"/>
      <c r="K78" s="710"/>
      <c r="L78" s="710"/>
      <c r="M78" s="710"/>
      <c r="N78" s="731"/>
      <c r="O78" s="711"/>
    </row>
    <row r="79" spans="1:256" s="735" customFormat="1" ht="16.5" customHeight="1" thickBot="1">
      <c r="A79" s="15"/>
      <c r="B79" s="1150"/>
      <c r="C79" s="1147"/>
      <c r="D79" s="1153"/>
      <c r="E79" s="1153"/>
      <c r="F79" s="1153"/>
      <c r="G79" s="1153"/>
      <c r="H79" s="732" t="s">
        <v>243</v>
      </c>
      <c r="I79" s="709">
        <v>350</v>
      </c>
      <c r="J79" s="710">
        <v>0</v>
      </c>
      <c r="K79" s="710">
        <v>200</v>
      </c>
      <c r="L79" s="717">
        <v>500</v>
      </c>
      <c r="M79" s="717">
        <v>350</v>
      </c>
      <c r="N79" s="733"/>
      <c r="O79" s="734"/>
      <c r="P79" s="14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15" ht="16.5" customHeight="1">
      <c r="A80" s="15"/>
      <c r="B80" s="1148">
        <v>15</v>
      </c>
      <c r="C80" s="1145" t="s">
        <v>881</v>
      </c>
      <c r="D80" s="1151"/>
      <c r="E80" s="1151"/>
      <c r="F80" s="1151">
        <v>500</v>
      </c>
      <c r="G80" s="1151"/>
      <c r="H80" s="697" t="s">
        <v>63</v>
      </c>
      <c r="I80" s="698">
        <v>500</v>
      </c>
      <c r="J80" s="699">
        <v>0</v>
      </c>
      <c r="K80" s="699">
        <v>500</v>
      </c>
      <c r="L80" s="699">
        <v>500</v>
      </c>
      <c r="M80" s="699">
        <v>500</v>
      </c>
      <c r="N80" s="699"/>
      <c r="O80" s="700"/>
    </row>
    <row r="81" spans="1:15" ht="16.5" customHeight="1">
      <c r="A81" s="15"/>
      <c r="B81" s="1149"/>
      <c r="C81" s="1146"/>
      <c r="D81" s="1152"/>
      <c r="E81" s="1152"/>
      <c r="F81" s="1152"/>
      <c r="G81" s="1152"/>
      <c r="H81" s="704" t="s">
        <v>64</v>
      </c>
      <c r="I81" s="705"/>
      <c r="J81" s="706"/>
      <c r="K81" s="706"/>
      <c r="L81" s="706"/>
      <c r="M81" s="706"/>
      <c r="N81" s="706"/>
      <c r="O81" s="707"/>
    </row>
    <row r="82" spans="1:15" ht="16.5" customHeight="1">
      <c r="A82" s="15"/>
      <c r="B82" s="1149"/>
      <c r="C82" s="1146"/>
      <c r="D82" s="1152"/>
      <c r="E82" s="1152"/>
      <c r="F82" s="1152"/>
      <c r="G82" s="1152"/>
      <c r="H82" s="704" t="s">
        <v>346</v>
      </c>
      <c r="I82" s="705"/>
      <c r="J82" s="706"/>
      <c r="K82" s="706"/>
      <c r="L82" s="728"/>
      <c r="M82" s="706"/>
      <c r="N82" s="728"/>
      <c r="O82" s="707"/>
    </row>
    <row r="83" spans="1:15" ht="16.5" customHeight="1" thickBot="1">
      <c r="A83" s="15"/>
      <c r="B83" s="1149"/>
      <c r="C83" s="1146"/>
      <c r="D83" s="1152"/>
      <c r="E83" s="1152"/>
      <c r="F83" s="1152"/>
      <c r="G83" s="1152"/>
      <c r="H83" s="729" t="s">
        <v>23</v>
      </c>
      <c r="I83" s="730"/>
      <c r="J83" s="710"/>
      <c r="K83" s="710"/>
      <c r="L83" s="710"/>
      <c r="M83" s="710"/>
      <c r="N83" s="731"/>
      <c r="O83" s="711"/>
    </row>
    <row r="84" spans="1:256" s="735" customFormat="1" ht="16.5" customHeight="1" thickBot="1">
      <c r="A84" s="15"/>
      <c r="B84" s="1150"/>
      <c r="C84" s="1147"/>
      <c r="D84" s="1153"/>
      <c r="E84" s="1153"/>
      <c r="F84" s="1153"/>
      <c r="G84" s="1153"/>
      <c r="H84" s="732" t="s">
        <v>243</v>
      </c>
      <c r="I84" s="709">
        <v>500</v>
      </c>
      <c r="J84" s="710">
        <v>0</v>
      </c>
      <c r="K84" s="710">
        <v>500</v>
      </c>
      <c r="L84" s="717">
        <v>500</v>
      </c>
      <c r="M84" s="717">
        <v>500</v>
      </c>
      <c r="N84" s="733"/>
      <c r="O84" s="734"/>
      <c r="P84" s="1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15" ht="16.5" customHeight="1">
      <c r="A85" s="15"/>
      <c r="B85" s="1148">
        <v>16</v>
      </c>
      <c r="C85" s="1145" t="s">
        <v>882</v>
      </c>
      <c r="D85" s="1151"/>
      <c r="E85" s="1151"/>
      <c r="F85" s="1151">
        <v>990</v>
      </c>
      <c r="G85" s="1151"/>
      <c r="H85" s="697" t="s">
        <v>63</v>
      </c>
      <c r="I85" s="698">
        <v>990</v>
      </c>
      <c r="J85" s="699">
        <v>0</v>
      </c>
      <c r="K85" s="699">
        <v>160</v>
      </c>
      <c r="L85" s="699">
        <v>160</v>
      </c>
      <c r="M85" s="699">
        <v>990</v>
      </c>
      <c r="N85" s="699"/>
      <c r="O85" s="700"/>
    </row>
    <row r="86" spans="1:15" ht="16.5" customHeight="1">
      <c r="A86" s="15"/>
      <c r="B86" s="1149"/>
      <c r="C86" s="1146"/>
      <c r="D86" s="1152"/>
      <c r="E86" s="1152"/>
      <c r="F86" s="1152"/>
      <c r="G86" s="1152"/>
      <c r="H86" s="704" t="s">
        <v>64</v>
      </c>
      <c r="I86" s="705"/>
      <c r="J86" s="706"/>
      <c r="K86" s="706"/>
      <c r="L86" s="706"/>
      <c r="M86" s="706"/>
      <c r="N86" s="706"/>
      <c r="O86" s="707"/>
    </row>
    <row r="87" spans="1:15" ht="16.5" customHeight="1">
      <c r="A87" s="15"/>
      <c r="B87" s="1149"/>
      <c r="C87" s="1146"/>
      <c r="D87" s="1152"/>
      <c r="E87" s="1152"/>
      <c r="F87" s="1152"/>
      <c r="G87" s="1152"/>
      <c r="H87" s="704" t="s">
        <v>346</v>
      </c>
      <c r="I87" s="705"/>
      <c r="J87" s="706"/>
      <c r="K87" s="706"/>
      <c r="L87" s="728"/>
      <c r="M87" s="706"/>
      <c r="N87" s="728"/>
      <c r="O87" s="707"/>
    </row>
    <row r="88" spans="1:15" ht="16.5" customHeight="1" thickBot="1">
      <c r="A88" s="15"/>
      <c r="B88" s="1149"/>
      <c r="C88" s="1146"/>
      <c r="D88" s="1152"/>
      <c r="E88" s="1152"/>
      <c r="F88" s="1152"/>
      <c r="G88" s="1152"/>
      <c r="H88" s="729" t="s">
        <v>23</v>
      </c>
      <c r="I88" s="730"/>
      <c r="J88" s="710"/>
      <c r="K88" s="710"/>
      <c r="L88" s="710"/>
      <c r="M88" s="710"/>
      <c r="N88" s="731"/>
      <c r="O88" s="711"/>
    </row>
    <row r="89" spans="1:256" s="735" customFormat="1" ht="16.5" customHeight="1" thickBot="1">
      <c r="A89" s="15"/>
      <c r="B89" s="1150"/>
      <c r="C89" s="1147"/>
      <c r="D89" s="1153"/>
      <c r="E89" s="1153"/>
      <c r="F89" s="1153"/>
      <c r="G89" s="1153"/>
      <c r="H89" s="732" t="s">
        <v>243</v>
      </c>
      <c r="I89" s="709">
        <v>990</v>
      </c>
      <c r="J89" s="710">
        <v>0</v>
      </c>
      <c r="K89" s="710">
        <v>160</v>
      </c>
      <c r="L89" s="717">
        <v>160</v>
      </c>
      <c r="M89" s="717">
        <v>990</v>
      </c>
      <c r="N89" s="733"/>
      <c r="O89" s="734"/>
      <c r="P89" s="14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15" ht="16.5" customHeight="1">
      <c r="A90" s="15"/>
      <c r="B90" s="1148">
        <v>17</v>
      </c>
      <c r="C90" s="1145" t="s">
        <v>931</v>
      </c>
      <c r="D90" s="1151"/>
      <c r="E90" s="1151"/>
      <c r="F90" s="1151">
        <v>800</v>
      </c>
      <c r="G90" s="1151"/>
      <c r="H90" s="697" t="s">
        <v>63</v>
      </c>
      <c r="I90" s="698">
        <v>800</v>
      </c>
      <c r="J90" s="699">
        <v>800</v>
      </c>
      <c r="K90" s="699">
        <v>800</v>
      </c>
      <c r="L90" s="699">
        <v>800</v>
      </c>
      <c r="M90" s="699">
        <v>800</v>
      </c>
      <c r="N90" s="699"/>
      <c r="O90" s="700"/>
    </row>
    <row r="91" spans="1:15" ht="16.5" customHeight="1">
      <c r="A91" s="15"/>
      <c r="B91" s="1149"/>
      <c r="C91" s="1146"/>
      <c r="D91" s="1152"/>
      <c r="E91" s="1152"/>
      <c r="F91" s="1152"/>
      <c r="G91" s="1152"/>
      <c r="H91" s="704" t="s">
        <v>64</v>
      </c>
      <c r="I91" s="705"/>
      <c r="J91" s="706"/>
      <c r="K91" s="706"/>
      <c r="L91" s="706"/>
      <c r="M91" s="706"/>
      <c r="N91" s="706"/>
      <c r="O91" s="707"/>
    </row>
    <row r="92" spans="1:15" ht="16.5" customHeight="1">
      <c r="A92" s="15"/>
      <c r="B92" s="1149"/>
      <c r="C92" s="1146"/>
      <c r="D92" s="1152"/>
      <c r="E92" s="1152"/>
      <c r="F92" s="1152"/>
      <c r="G92" s="1152"/>
      <c r="H92" s="704" t="s">
        <v>346</v>
      </c>
      <c r="I92" s="705"/>
      <c r="J92" s="706"/>
      <c r="K92" s="706"/>
      <c r="L92" s="728"/>
      <c r="M92" s="706"/>
      <c r="N92" s="728"/>
      <c r="O92" s="707"/>
    </row>
    <row r="93" spans="1:15" ht="16.5" customHeight="1" thickBot="1">
      <c r="A93" s="15"/>
      <c r="B93" s="1149"/>
      <c r="C93" s="1146"/>
      <c r="D93" s="1152"/>
      <c r="E93" s="1152"/>
      <c r="F93" s="1152"/>
      <c r="G93" s="1152"/>
      <c r="H93" s="729" t="s">
        <v>23</v>
      </c>
      <c r="I93" s="730"/>
      <c r="J93" s="710"/>
      <c r="K93" s="710"/>
      <c r="L93" s="710"/>
      <c r="M93" s="710"/>
      <c r="N93" s="731"/>
      <c r="O93" s="711"/>
    </row>
    <row r="94" spans="1:256" s="735" customFormat="1" ht="16.5" customHeight="1" thickBot="1">
      <c r="A94" s="15"/>
      <c r="B94" s="1150"/>
      <c r="C94" s="1147"/>
      <c r="D94" s="1153"/>
      <c r="E94" s="1153"/>
      <c r="F94" s="1153"/>
      <c r="G94" s="1153"/>
      <c r="H94" s="732" t="s">
        <v>243</v>
      </c>
      <c r="I94" s="709">
        <v>800</v>
      </c>
      <c r="J94" s="710">
        <v>800</v>
      </c>
      <c r="K94" s="710">
        <v>800</v>
      </c>
      <c r="L94" s="717">
        <v>800</v>
      </c>
      <c r="M94" s="717">
        <v>800</v>
      </c>
      <c r="N94" s="733"/>
      <c r="O94" s="734"/>
      <c r="P94" s="14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15" ht="16.5" customHeight="1">
      <c r="A95" s="15"/>
      <c r="B95" s="1148">
        <v>18</v>
      </c>
      <c r="C95" s="1145" t="s">
        <v>883</v>
      </c>
      <c r="D95" s="1151"/>
      <c r="E95" s="1151"/>
      <c r="F95" s="1151">
        <v>500</v>
      </c>
      <c r="G95" s="1151"/>
      <c r="H95" s="697" t="s">
        <v>63</v>
      </c>
      <c r="I95" s="698">
        <v>500</v>
      </c>
      <c r="J95" s="699">
        <v>0</v>
      </c>
      <c r="K95" s="699">
        <v>500</v>
      </c>
      <c r="L95" s="699">
        <v>500</v>
      </c>
      <c r="M95" s="699">
        <v>500</v>
      </c>
      <c r="N95" s="699"/>
      <c r="O95" s="700"/>
    </row>
    <row r="96" spans="1:15" ht="16.5" customHeight="1">
      <c r="A96" s="15"/>
      <c r="B96" s="1149"/>
      <c r="C96" s="1146"/>
      <c r="D96" s="1152"/>
      <c r="E96" s="1152"/>
      <c r="F96" s="1152"/>
      <c r="G96" s="1152"/>
      <c r="H96" s="704" t="s">
        <v>64</v>
      </c>
      <c r="I96" s="705"/>
      <c r="J96" s="706"/>
      <c r="K96" s="706"/>
      <c r="L96" s="706"/>
      <c r="M96" s="706"/>
      <c r="N96" s="706"/>
      <c r="O96" s="707"/>
    </row>
    <row r="97" spans="1:15" ht="16.5" customHeight="1">
      <c r="A97" s="15"/>
      <c r="B97" s="1149"/>
      <c r="C97" s="1146"/>
      <c r="D97" s="1152"/>
      <c r="E97" s="1152"/>
      <c r="F97" s="1152"/>
      <c r="G97" s="1152"/>
      <c r="H97" s="704" t="s">
        <v>346</v>
      </c>
      <c r="I97" s="705"/>
      <c r="J97" s="706"/>
      <c r="K97" s="706"/>
      <c r="L97" s="728"/>
      <c r="M97" s="706"/>
      <c r="N97" s="728"/>
      <c r="O97" s="707"/>
    </row>
    <row r="98" spans="1:15" ht="16.5" customHeight="1" thickBot="1">
      <c r="A98" s="15"/>
      <c r="B98" s="1149"/>
      <c r="C98" s="1146"/>
      <c r="D98" s="1152"/>
      <c r="E98" s="1152"/>
      <c r="F98" s="1152"/>
      <c r="G98" s="1152"/>
      <c r="H98" s="729" t="s">
        <v>23</v>
      </c>
      <c r="I98" s="730"/>
      <c r="J98" s="710"/>
      <c r="K98" s="710"/>
      <c r="L98" s="710"/>
      <c r="M98" s="710"/>
      <c r="N98" s="731"/>
      <c r="O98" s="711"/>
    </row>
    <row r="99" spans="1:256" s="735" customFormat="1" ht="16.5" customHeight="1" thickBot="1">
      <c r="A99" s="15"/>
      <c r="B99" s="1150"/>
      <c r="C99" s="1147"/>
      <c r="D99" s="1153"/>
      <c r="E99" s="1153"/>
      <c r="F99" s="1153"/>
      <c r="G99" s="1153"/>
      <c r="H99" s="732" t="s">
        <v>243</v>
      </c>
      <c r="I99" s="709">
        <v>500</v>
      </c>
      <c r="J99" s="710">
        <v>0</v>
      </c>
      <c r="K99" s="710">
        <v>500</v>
      </c>
      <c r="L99" s="717">
        <v>500</v>
      </c>
      <c r="M99" s="717">
        <v>500</v>
      </c>
      <c r="N99" s="733"/>
      <c r="O99" s="734"/>
      <c r="P99" s="14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15" ht="16.5" customHeight="1">
      <c r="A100" s="15"/>
      <c r="B100" s="1148">
        <v>19</v>
      </c>
      <c r="C100" s="1145" t="s">
        <v>884</v>
      </c>
      <c r="D100" s="1151"/>
      <c r="E100" s="1151"/>
      <c r="F100" s="1151">
        <v>400</v>
      </c>
      <c r="G100" s="1151"/>
      <c r="H100" s="697" t="s">
        <v>63</v>
      </c>
      <c r="I100" s="698">
        <v>400</v>
      </c>
      <c r="J100" s="699">
        <v>400</v>
      </c>
      <c r="K100" s="699">
        <v>400</v>
      </c>
      <c r="L100" s="699">
        <v>400</v>
      </c>
      <c r="M100" s="699">
        <v>400</v>
      </c>
      <c r="N100" s="699"/>
      <c r="O100" s="700"/>
    </row>
    <row r="101" spans="1:15" ht="16.5" customHeight="1">
      <c r="A101" s="15"/>
      <c r="B101" s="1149"/>
      <c r="C101" s="1146"/>
      <c r="D101" s="1152"/>
      <c r="E101" s="1152"/>
      <c r="F101" s="1152"/>
      <c r="G101" s="1152"/>
      <c r="H101" s="704" t="s">
        <v>64</v>
      </c>
      <c r="I101" s="705"/>
      <c r="J101" s="706"/>
      <c r="K101" s="706"/>
      <c r="L101" s="706"/>
      <c r="M101" s="706"/>
      <c r="N101" s="706"/>
      <c r="O101" s="707"/>
    </row>
    <row r="102" spans="1:15" ht="16.5" customHeight="1">
      <c r="A102" s="15"/>
      <c r="B102" s="1149"/>
      <c r="C102" s="1146"/>
      <c r="D102" s="1152"/>
      <c r="E102" s="1152"/>
      <c r="F102" s="1152"/>
      <c r="G102" s="1152"/>
      <c r="H102" s="704" t="s">
        <v>346</v>
      </c>
      <c r="I102" s="705"/>
      <c r="J102" s="706"/>
      <c r="K102" s="706"/>
      <c r="L102" s="728"/>
      <c r="M102" s="706"/>
      <c r="N102" s="728"/>
      <c r="O102" s="707"/>
    </row>
    <row r="103" spans="1:15" ht="16.5" customHeight="1" thickBot="1">
      <c r="A103" s="15"/>
      <c r="B103" s="1149"/>
      <c r="C103" s="1146"/>
      <c r="D103" s="1152"/>
      <c r="E103" s="1152"/>
      <c r="F103" s="1152"/>
      <c r="G103" s="1152"/>
      <c r="H103" s="729" t="s">
        <v>23</v>
      </c>
      <c r="I103" s="730"/>
      <c r="J103" s="710"/>
      <c r="K103" s="710"/>
      <c r="L103" s="710"/>
      <c r="M103" s="710"/>
      <c r="N103" s="731"/>
      <c r="O103" s="711"/>
    </row>
    <row r="104" spans="1:256" s="735" customFormat="1" ht="16.5" customHeight="1" thickBot="1">
      <c r="A104" s="15"/>
      <c r="B104" s="1150"/>
      <c r="C104" s="1147"/>
      <c r="D104" s="1153"/>
      <c r="E104" s="1153"/>
      <c r="F104" s="1153"/>
      <c r="G104" s="1153"/>
      <c r="H104" s="732" t="s">
        <v>243</v>
      </c>
      <c r="I104" s="709">
        <v>400</v>
      </c>
      <c r="J104" s="710">
        <v>400</v>
      </c>
      <c r="K104" s="710">
        <v>400</v>
      </c>
      <c r="L104" s="717">
        <v>400</v>
      </c>
      <c r="M104" s="717">
        <v>400</v>
      </c>
      <c r="N104" s="733"/>
      <c r="O104" s="734"/>
      <c r="P104" s="14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744" customFormat="1" ht="16.5" customHeight="1" thickBot="1">
      <c r="A105" s="736"/>
      <c r="B105" s="737"/>
      <c r="C105" s="696"/>
      <c r="D105" s="738"/>
      <c r="E105" s="738"/>
      <c r="F105" s="738"/>
      <c r="G105" s="738"/>
      <c r="H105" s="739" t="s">
        <v>63</v>
      </c>
      <c r="I105" s="720">
        <v>800</v>
      </c>
      <c r="J105" s="721">
        <v>800</v>
      </c>
      <c r="K105" s="721">
        <v>800</v>
      </c>
      <c r="L105" s="721">
        <v>800</v>
      </c>
      <c r="M105" s="721">
        <v>800</v>
      </c>
      <c r="N105" s="740"/>
      <c r="O105" s="741"/>
      <c r="P105" s="742"/>
      <c r="Q105" s="743"/>
      <c r="R105" s="743"/>
      <c r="S105" s="743"/>
      <c r="T105" s="743"/>
      <c r="U105" s="743"/>
      <c r="V105" s="743"/>
      <c r="W105" s="743"/>
      <c r="X105" s="743"/>
      <c r="Y105" s="743"/>
      <c r="Z105" s="743"/>
      <c r="AA105" s="743"/>
      <c r="AB105" s="743"/>
      <c r="AC105" s="743"/>
      <c r="AD105" s="743"/>
      <c r="AE105" s="743"/>
      <c r="AF105" s="743"/>
      <c r="AG105" s="743"/>
      <c r="AH105" s="743"/>
      <c r="AI105" s="743"/>
      <c r="AJ105" s="743"/>
      <c r="AK105" s="743"/>
      <c r="AL105" s="743"/>
      <c r="AM105" s="743"/>
      <c r="AN105" s="743"/>
      <c r="AO105" s="743"/>
      <c r="AP105" s="743"/>
      <c r="AQ105" s="743"/>
      <c r="AR105" s="743"/>
      <c r="AS105" s="743"/>
      <c r="AT105" s="743"/>
      <c r="AU105" s="743"/>
      <c r="AV105" s="743"/>
      <c r="AW105" s="743"/>
      <c r="AX105" s="743"/>
      <c r="AY105" s="743"/>
      <c r="AZ105" s="743"/>
      <c r="BA105" s="743"/>
      <c r="BB105" s="743"/>
      <c r="BC105" s="743"/>
      <c r="BD105" s="743"/>
      <c r="BE105" s="743"/>
      <c r="BF105" s="743"/>
      <c r="BG105" s="743"/>
      <c r="BH105" s="743"/>
      <c r="BI105" s="743"/>
      <c r="BJ105" s="743"/>
      <c r="BK105" s="743"/>
      <c r="BL105" s="743"/>
      <c r="BM105" s="743"/>
      <c r="BN105" s="743"/>
      <c r="BO105" s="743"/>
      <c r="BP105" s="743"/>
      <c r="BQ105" s="743"/>
      <c r="BR105" s="743"/>
      <c r="BS105" s="743"/>
      <c r="BT105" s="743"/>
      <c r="BU105" s="743"/>
      <c r="BV105" s="743"/>
      <c r="BW105" s="743"/>
      <c r="BX105" s="743"/>
      <c r="BY105" s="743"/>
      <c r="BZ105" s="743"/>
      <c r="CA105" s="743"/>
      <c r="CB105" s="743"/>
      <c r="CC105" s="743"/>
      <c r="CD105" s="743"/>
      <c r="CE105" s="743"/>
      <c r="CF105" s="743"/>
      <c r="CG105" s="743"/>
      <c r="CH105" s="743"/>
      <c r="CI105" s="743"/>
      <c r="CJ105" s="743"/>
      <c r="CK105" s="743"/>
      <c r="CL105" s="743"/>
      <c r="CM105" s="743"/>
      <c r="CN105" s="743"/>
      <c r="CO105" s="743"/>
      <c r="CP105" s="743"/>
      <c r="CQ105" s="743"/>
      <c r="CR105" s="743"/>
      <c r="CS105" s="743"/>
      <c r="CT105" s="743"/>
      <c r="CU105" s="743"/>
      <c r="CV105" s="743"/>
      <c r="CW105" s="743"/>
      <c r="CX105" s="743"/>
      <c r="CY105" s="743"/>
      <c r="CZ105" s="743"/>
      <c r="DA105" s="743"/>
      <c r="DB105" s="743"/>
      <c r="DC105" s="743"/>
      <c r="DD105" s="743"/>
      <c r="DE105" s="743"/>
      <c r="DF105" s="743"/>
      <c r="DG105" s="743"/>
      <c r="DH105" s="743"/>
      <c r="DI105" s="743"/>
      <c r="DJ105" s="743"/>
      <c r="DK105" s="743"/>
      <c r="DL105" s="743"/>
      <c r="DM105" s="743"/>
      <c r="DN105" s="743"/>
      <c r="DO105" s="743"/>
      <c r="DP105" s="743"/>
      <c r="DQ105" s="743"/>
      <c r="DR105" s="743"/>
      <c r="DS105" s="743"/>
      <c r="DT105" s="743"/>
      <c r="DU105" s="743"/>
      <c r="DV105" s="743"/>
      <c r="DW105" s="743"/>
      <c r="DX105" s="743"/>
      <c r="DY105" s="743"/>
      <c r="DZ105" s="743"/>
      <c r="EA105" s="743"/>
      <c r="EB105" s="743"/>
      <c r="EC105" s="743"/>
      <c r="ED105" s="743"/>
      <c r="EE105" s="743"/>
      <c r="EF105" s="743"/>
      <c r="EG105" s="743"/>
      <c r="EH105" s="743"/>
      <c r="EI105" s="743"/>
      <c r="EJ105" s="743"/>
      <c r="EK105" s="743"/>
      <c r="EL105" s="743"/>
      <c r="EM105" s="743"/>
      <c r="EN105" s="743"/>
      <c r="EO105" s="743"/>
      <c r="EP105" s="743"/>
      <c r="EQ105" s="743"/>
      <c r="ER105" s="743"/>
      <c r="ES105" s="743"/>
      <c r="ET105" s="743"/>
      <c r="EU105" s="743"/>
      <c r="EV105" s="743"/>
      <c r="EW105" s="743"/>
      <c r="EX105" s="743"/>
      <c r="EY105" s="743"/>
      <c r="EZ105" s="743"/>
      <c r="FA105" s="743"/>
      <c r="FB105" s="743"/>
      <c r="FC105" s="743"/>
      <c r="FD105" s="743"/>
      <c r="FE105" s="743"/>
      <c r="FF105" s="743"/>
      <c r="FG105" s="743"/>
      <c r="FH105" s="743"/>
      <c r="FI105" s="743"/>
      <c r="FJ105" s="743"/>
      <c r="FK105" s="743"/>
      <c r="FL105" s="743"/>
      <c r="FM105" s="743"/>
      <c r="FN105" s="743"/>
      <c r="FO105" s="743"/>
      <c r="FP105" s="743"/>
      <c r="FQ105" s="743"/>
      <c r="FR105" s="743"/>
      <c r="FS105" s="743"/>
      <c r="FT105" s="743"/>
      <c r="FU105" s="743"/>
      <c r="FV105" s="743"/>
      <c r="FW105" s="743"/>
      <c r="FX105" s="743"/>
      <c r="FY105" s="743"/>
      <c r="FZ105" s="743"/>
      <c r="GA105" s="743"/>
      <c r="GB105" s="743"/>
      <c r="GC105" s="743"/>
      <c r="GD105" s="743"/>
      <c r="GE105" s="743"/>
      <c r="GF105" s="743"/>
      <c r="GG105" s="743"/>
      <c r="GH105" s="743"/>
      <c r="GI105" s="743"/>
      <c r="GJ105" s="743"/>
      <c r="GK105" s="743"/>
      <c r="GL105" s="743"/>
      <c r="GM105" s="743"/>
      <c r="GN105" s="743"/>
      <c r="GO105" s="743"/>
      <c r="GP105" s="743"/>
      <c r="GQ105" s="743"/>
      <c r="GR105" s="743"/>
      <c r="GS105" s="743"/>
      <c r="GT105" s="743"/>
      <c r="GU105" s="743"/>
      <c r="GV105" s="743"/>
      <c r="GW105" s="743"/>
      <c r="GX105" s="743"/>
      <c r="GY105" s="743"/>
      <c r="GZ105" s="743"/>
      <c r="HA105" s="743"/>
      <c r="HB105" s="743"/>
      <c r="HC105" s="743"/>
      <c r="HD105" s="743"/>
      <c r="HE105" s="743"/>
      <c r="HF105" s="743"/>
      <c r="HG105" s="743"/>
      <c r="HH105" s="743"/>
      <c r="HI105" s="743"/>
      <c r="HJ105" s="743"/>
      <c r="HK105" s="743"/>
      <c r="HL105" s="743"/>
      <c r="HM105" s="743"/>
      <c r="HN105" s="743"/>
      <c r="HO105" s="743"/>
      <c r="HP105" s="743"/>
      <c r="HQ105" s="743"/>
      <c r="HR105" s="743"/>
      <c r="HS105" s="743"/>
      <c r="HT105" s="743"/>
      <c r="HU105" s="743"/>
      <c r="HV105" s="743"/>
      <c r="HW105" s="743"/>
      <c r="HX105" s="743"/>
      <c r="HY105" s="743"/>
      <c r="HZ105" s="743"/>
      <c r="IA105" s="743"/>
      <c r="IB105" s="743"/>
      <c r="IC105" s="743"/>
      <c r="ID105" s="743"/>
      <c r="IE105" s="743"/>
      <c r="IF105" s="743"/>
      <c r="IG105" s="743"/>
      <c r="IH105" s="743"/>
      <c r="II105" s="743"/>
      <c r="IJ105" s="743"/>
      <c r="IK105" s="743"/>
      <c r="IL105" s="743"/>
      <c r="IM105" s="743"/>
      <c r="IN105" s="743"/>
      <c r="IO105" s="743"/>
      <c r="IP105" s="743"/>
      <c r="IQ105" s="743"/>
      <c r="IR105" s="743"/>
      <c r="IS105" s="743"/>
      <c r="IT105" s="743"/>
      <c r="IU105" s="743"/>
      <c r="IV105" s="743"/>
    </row>
    <row r="106" spans="1:256" s="744" customFormat="1" ht="16.5" customHeight="1" thickBot="1">
      <c r="A106" s="736"/>
      <c r="B106" s="745"/>
      <c r="C106" s="702"/>
      <c r="D106" s="746"/>
      <c r="E106" s="746"/>
      <c r="F106" s="746"/>
      <c r="G106" s="746"/>
      <c r="H106" s="739" t="s">
        <v>64</v>
      </c>
      <c r="I106" s="749"/>
      <c r="J106" s="747"/>
      <c r="K106" s="747"/>
      <c r="L106" s="747"/>
      <c r="M106" s="747"/>
      <c r="N106" s="747"/>
      <c r="O106" s="748"/>
      <c r="P106" s="742"/>
      <c r="Q106" s="743"/>
      <c r="R106" s="743"/>
      <c r="S106" s="743"/>
      <c r="T106" s="743"/>
      <c r="U106" s="743"/>
      <c r="V106" s="743"/>
      <c r="W106" s="743"/>
      <c r="X106" s="743"/>
      <c r="Y106" s="743"/>
      <c r="Z106" s="743"/>
      <c r="AA106" s="743"/>
      <c r="AB106" s="743"/>
      <c r="AC106" s="743"/>
      <c r="AD106" s="743"/>
      <c r="AE106" s="743"/>
      <c r="AF106" s="743"/>
      <c r="AG106" s="743"/>
      <c r="AH106" s="743"/>
      <c r="AI106" s="743"/>
      <c r="AJ106" s="743"/>
      <c r="AK106" s="743"/>
      <c r="AL106" s="743"/>
      <c r="AM106" s="743"/>
      <c r="AN106" s="743"/>
      <c r="AO106" s="743"/>
      <c r="AP106" s="743"/>
      <c r="AQ106" s="743"/>
      <c r="AR106" s="743"/>
      <c r="AS106" s="743"/>
      <c r="AT106" s="743"/>
      <c r="AU106" s="743"/>
      <c r="AV106" s="743"/>
      <c r="AW106" s="743"/>
      <c r="AX106" s="743"/>
      <c r="AY106" s="743"/>
      <c r="AZ106" s="743"/>
      <c r="BA106" s="743"/>
      <c r="BB106" s="743"/>
      <c r="BC106" s="743"/>
      <c r="BD106" s="743"/>
      <c r="BE106" s="743"/>
      <c r="BF106" s="743"/>
      <c r="BG106" s="743"/>
      <c r="BH106" s="743"/>
      <c r="BI106" s="743"/>
      <c r="BJ106" s="743"/>
      <c r="BK106" s="743"/>
      <c r="BL106" s="743"/>
      <c r="BM106" s="743"/>
      <c r="BN106" s="743"/>
      <c r="BO106" s="743"/>
      <c r="BP106" s="743"/>
      <c r="BQ106" s="743"/>
      <c r="BR106" s="743"/>
      <c r="BS106" s="743"/>
      <c r="BT106" s="743"/>
      <c r="BU106" s="743"/>
      <c r="BV106" s="743"/>
      <c r="BW106" s="743"/>
      <c r="BX106" s="743"/>
      <c r="BY106" s="743"/>
      <c r="BZ106" s="743"/>
      <c r="CA106" s="743"/>
      <c r="CB106" s="743"/>
      <c r="CC106" s="743"/>
      <c r="CD106" s="743"/>
      <c r="CE106" s="743"/>
      <c r="CF106" s="743"/>
      <c r="CG106" s="743"/>
      <c r="CH106" s="743"/>
      <c r="CI106" s="743"/>
      <c r="CJ106" s="743"/>
      <c r="CK106" s="743"/>
      <c r="CL106" s="743"/>
      <c r="CM106" s="743"/>
      <c r="CN106" s="743"/>
      <c r="CO106" s="743"/>
      <c r="CP106" s="743"/>
      <c r="CQ106" s="743"/>
      <c r="CR106" s="743"/>
      <c r="CS106" s="743"/>
      <c r="CT106" s="743"/>
      <c r="CU106" s="743"/>
      <c r="CV106" s="743"/>
      <c r="CW106" s="743"/>
      <c r="CX106" s="743"/>
      <c r="CY106" s="743"/>
      <c r="CZ106" s="743"/>
      <c r="DA106" s="743"/>
      <c r="DB106" s="743"/>
      <c r="DC106" s="743"/>
      <c r="DD106" s="743"/>
      <c r="DE106" s="743"/>
      <c r="DF106" s="743"/>
      <c r="DG106" s="743"/>
      <c r="DH106" s="743"/>
      <c r="DI106" s="743"/>
      <c r="DJ106" s="743"/>
      <c r="DK106" s="743"/>
      <c r="DL106" s="743"/>
      <c r="DM106" s="743"/>
      <c r="DN106" s="743"/>
      <c r="DO106" s="743"/>
      <c r="DP106" s="743"/>
      <c r="DQ106" s="743"/>
      <c r="DR106" s="743"/>
      <c r="DS106" s="743"/>
      <c r="DT106" s="743"/>
      <c r="DU106" s="743"/>
      <c r="DV106" s="743"/>
      <c r="DW106" s="743"/>
      <c r="DX106" s="743"/>
      <c r="DY106" s="743"/>
      <c r="DZ106" s="743"/>
      <c r="EA106" s="743"/>
      <c r="EB106" s="743"/>
      <c r="EC106" s="743"/>
      <c r="ED106" s="743"/>
      <c r="EE106" s="743"/>
      <c r="EF106" s="743"/>
      <c r="EG106" s="743"/>
      <c r="EH106" s="743"/>
      <c r="EI106" s="743"/>
      <c r="EJ106" s="743"/>
      <c r="EK106" s="743"/>
      <c r="EL106" s="743"/>
      <c r="EM106" s="743"/>
      <c r="EN106" s="743"/>
      <c r="EO106" s="743"/>
      <c r="EP106" s="743"/>
      <c r="EQ106" s="743"/>
      <c r="ER106" s="743"/>
      <c r="ES106" s="743"/>
      <c r="ET106" s="743"/>
      <c r="EU106" s="743"/>
      <c r="EV106" s="743"/>
      <c r="EW106" s="743"/>
      <c r="EX106" s="743"/>
      <c r="EY106" s="743"/>
      <c r="EZ106" s="743"/>
      <c r="FA106" s="743"/>
      <c r="FB106" s="743"/>
      <c r="FC106" s="743"/>
      <c r="FD106" s="743"/>
      <c r="FE106" s="743"/>
      <c r="FF106" s="743"/>
      <c r="FG106" s="743"/>
      <c r="FH106" s="743"/>
      <c r="FI106" s="743"/>
      <c r="FJ106" s="743"/>
      <c r="FK106" s="743"/>
      <c r="FL106" s="743"/>
      <c r="FM106" s="743"/>
      <c r="FN106" s="743"/>
      <c r="FO106" s="743"/>
      <c r="FP106" s="743"/>
      <c r="FQ106" s="743"/>
      <c r="FR106" s="743"/>
      <c r="FS106" s="743"/>
      <c r="FT106" s="743"/>
      <c r="FU106" s="743"/>
      <c r="FV106" s="743"/>
      <c r="FW106" s="743"/>
      <c r="FX106" s="743"/>
      <c r="FY106" s="743"/>
      <c r="FZ106" s="743"/>
      <c r="GA106" s="743"/>
      <c r="GB106" s="743"/>
      <c r="GC106" s="743"/>
      <c r="GD106" s="743"/>
      <c r="GE106" s="743"/>
      <c r="GF106" s="743"/>
      <c r="GG106" s="743"/>
      <c r="GH106" s="743"/>
      <c r="GI106" s="743"/>
      <c r="GJ106" s="743"/>
      <c r="GK106" s="743"/>
      <c r="GL106" s="743"/>
      <c r="GM106" s="743"/>
      <c r="GN106" s="743"/>
      <c r="GO106" s="743"/>
      <c r="GP106" s="743"/>
      <c r="GQ106" s="743"/>
      <c r="GR106" s="743"/>
      <c r="GS106" s="743"/>
      <c r="GT106" s="743"/>
      <c r="GU106" s="743"/>
      <c r="GV106" s="743"/>
      <c r="GW106" s="743"/>
      <c r="GX106" s="743"/>
      <c r="GY106" s="743"/>
      <c r="GZ106" s="743"/>
      <c r="HA106" s="743"/>
      <c r="HB106" s="743"/>
      <c r="HC106" s="743"/>
      <c r="HD106" s="743"/>
      <c r="HE106" s="743"/>
      <c r="HF106" s="743"/>
      <c r="HG106" s="743"/>
      <c r="HH106" s="743"/>
      <c r="HI106" s="743"/>
      <c r="HJ106" s="743"/>
      <c r="HK106" s="743"/>
      <c r="HL106" s="743"/>
      <c r="HM106" s="743"/>
      <c r="HN106" s="743"/>
      <c r="HO106" s="743"/>
      <c r="HP106" s="743"/>
      <c r="HQ106" s="743"/>
      <c r="HR106" s="743"/>
      <c r="HS106" s="743"/>
      <c r="HT106" s="743"/>
      <c r="HU106" s="743"/>
      <c r="HV106" s="743"/>
      <c r="HW106" s="743"/>
      <c r="HX106" s="743"/>
      <c r="HY106" s="743"/>
      <c r="HZ106" s="743"/>
      <c r="IA106" s="743"/>
      <c r="IB106" s="743"/>
      <c r="IC106" s="743"/>
      <c r="ID106" s="743"/>
      <c r="IE106" s="743"/>
      <c r="IF106" s="743"/>
      <c r="IG106" s="743"/>
      <c r="IH106" s="743"/>
      <c r="II106" s="743"/>
      <c r="IJ106" s="743"/>
      <c r="IK106" s="743"/>
      <c r="IL106" s="743"/>
      <c r="IM106" s="743"/>
      <c r="IN106" s="743"/>
      <c r="IO106" s="743"/>
      <c r="IP106" s="743"/>
      <c r="IQ106" s="743"/>
      <c r="IR106" s="743"/>
      <c r="IS106" s="743"/>
      <c r="IT106" s="743"/>
      <c r="IU106" s="743"/>
      <c r="IV106" s="743"/>
    </row>
    <row r="107" spans="1:256" s="744" customFormat="1" ht="16.5" customHeight="1" thickBot="1">
      <c r="A107" s="736"/>
      <c r="B107" s="701">
        <v>20</v>
      </c>
      <c r="C107" s="702" t="s">
        <v>940</v>
      </c>
      <c r="D107" s="746"/>
      <c r="E107" s="746"/>
      <c r="F107" s="703">
        <v>800</v>
      </c>
      <c r="G107" s="746"/>
      <c r="H107" s="739" t="s">
        <v>885</v>
      </c>
      <c r="I107" s="749"/>
      <c r="J107" s="747"/>
      <c r="K107" s="747"/>
      <c r="L107" s="747"/>
      <c r="M107" s="747"/>
      <c r="N107" s="747"/>
      <c r="O107" s="748"/>
      <c r="P107" s="742"/>
      <c r="Q107" s="743"/>
      <c r="R107" s="743"/>
      <c r="S107" s="743"/>
      <c r="T107" s="743"/>
      <c r="U107" s="743"/>
      <c r="V107" s="743"/>
      <c r="W107" s="743"/>
      <c r="X107" s="743"/>
      <c r="Y107" s="743"/>
      <c r="Z107" s="743"/>
      <c r="AA107" s="743"/>
      <c r="AB107" s="743"/>
      <c r="AC107" s="743"/>
      <c r="AD107" s="743"/>
      <c r="AE107" s="743"/>
      <c r="AF107" s="743"/>
      <c r="AG107" s="743"/>
      <c r="AH107" s="743"/>
      <c r="AI107" s="743"/>
      <c r="AJ107" s="743"/>
      <c r="AK107" s="743"/>
      <c r="AL107" s="743"/>
      <c r="AM107" s="743"/>
      <c r="AN107" s="743"/>
      <c r="AO107" s="743"/>
      <c r="AP107" s="743"/>
      <c r="AQ107" s="743"/>
      <c r="AR107" s="743"/>
      <c r="AS107" s="743"/>
      <c r="AT107" s="743"/>
      <c r="AU107" s="743"/>
      <c r="AV107" s="743"/>
      <c r="AW107" s="743"/>
      <c r="AX107" s="743"/>
      <c r="AY107" s="743"/>
      <c r="AZ107" s="743"/>
      <c r="BA107" s="743"/>
      <c r="BB107" s="743"/>
      <c r="BC107" s="743"/>
      <c r="BD107" s="743"/>
      <c r="BE107" s="743"/>
      <c r="BF107" s="743"/>
      <c r="BG107" s="743"/>
      <c r="BH107" s="743"/>
      <c r="BI107" s="743"/>
      <c r="BJ107" s="743"/>
      <c r="BK107" s="743"/>
      <c r="BL107" s="743"/>
      <c r="BM107" s="743"/>
      <c r="BN107" s="743"/>
      <c r="BO107" s="743"/>
      <c r="BP107" s="743"/>
      <c r="BQ107" s="743"/>
      <c r="BR107" s="743"/>
      <c r="BS107" s="743"/>
      <c r="BT107" s="743"/>
      <c r="BU107" s="743"/>
      <c r="BV107" s="743"/>
      <c r="BW107" s="743"/>
      <c r="BX107" s="743"/>
      <c r="BY107" s="743"/>
      <c r="BZ107" s="743"/>
      <c r="CA107" s="743"/>
      <c r="CB107" s="743"/>
      <c r="CC107" s="743"/>
      <c r="CD107" s="743"/>
      <c r="CE107" s="743"/>
      <c r="CF107" s="743"/>
      <c r="CG107" s="743"/>
      <c r="CH107" s="743"/>
      <c r="CI107" s="743"/>
      <c r="CJ107" s="743"/>
      <c r="CK107" s="743"/>
      <c r="CL107" s="743"/>
      <c r="CM107" s="743"/>
      <c r="CN107" s="743"/>
      <c r="CO107" s="743"/>
      <c r="CP107" s="743"/>
      <c r="CQ107" s="743"/>
      <c r="CR107" s="743"/>
      <c r="CS107" s="743"/>
      <c r="CT107" s="743"/>
      <c r="CU107" s="743"/>
      <c r="CV107" s="743"/>
      <c r="CW107" s="743"/>
      <c r="CX107" s="743"/>
      <c r="CY107" s="743"/>
      <c r="CZ107" s="743"/>
      <c r="DA107" s="743"/>
      <c r="DB107" s="743"/>
      <c r="DC107" s="743"/>
      <c r="DD107" s="743"/>
      <c r="DE107" s="743"/>
      <c r="DF107" s="743"/>
      <c r="DG107" s="743"/>
      <c r="DH107" s="743"/>
      <c r="DI107" s="743"/>
      <c r="DJ107" s="743"/>
      <c r="DK107" s="743"/>
      <c r="DL107" s="743"/>
      <c r="DM107" s="743"/>
      <c r="DN107" s="743"/>
      <c r="DO107" s="743"/>
      <c r="DP107" s="743"/>
      <c r="DQ107" s="743"/>
      <c r="DR107" s="743"/>
      <c r="DS107" s="743"/>
      <c r="DT107" s="743"/>
      <c r="DU107" s="743"/>
      <c r="DV107" s="743"/>
      <c r="DW107" s="743"/>
      <c r="DX107" s="743"/>
      <c r="DY107" s="743"/>
      <c r="DZ107" s="743"/>
      <c r="EA107" s="743"/>
      <c r="EB107" s="743"/>
      <c r="EC107" s="743"/>
      <c r="ED107" s="743"/>
      <c r="EE107" s="743"/>
      <c r="EF107" s="743"/>
      <c r="EG107" s="743"/>
      <c r="EH107" s="743"/>
      <c r="EI107" s="743"/>
      <c r="EJ107" s="743"/>
      <c r="EK107" s="743"/>
      <c r="EL107" s="743"/>
      <c r="EM107" s="743"/>
      <c r="EN107" s="743"/>
      <c r="EO107" s="743"/>
      <c r="EP107" s="743"/>
      <c r="EQ107" s="743"/>
      <c r="ER107" s="743"/>
      <c r="ES107" s="743"/>
      <c r="ET107" s="743"/>
      <c r="EU107" s="743"/>
      <c r="EV107" s="743"/>
      <c r="EW107" s="743"/>
      <c r="EX107" s="743"/>
      <c r="EY107" s="743"/>
      <c r="EZ107" s="743"/>
      <c r="FA107" s="743"/>
      <c r="FB107" s="743"/>
      <c r="FC107" s="743"/>
      <c r="FD107" s="743"/>
      <c r="FE107" s="743"/>
      <c r="FF107" s="743"/>
      <c r="FG107" s="743"/>
      <c r="FH107" s="743"/>
      <c r="FI107" s="743"/>
      <c r="FJ107" s="743"/>
      <c r="FK107" s="743"/>
      <c r="FL107" s="743"/>
      <c r="FM107" s="743"/>
      <c r="FN107" s="743"/>
      <c r="FO107" s="743"/>
      <c r="FP107" s="743"/>
      <c r="FQ107" s="743"/>
      <c r="FR107" s="743"/>
      <c r="FS107" s="743"/>
      <c r="FT107" s="743"/>
      <c r="FU107" s="743"/>
      <c r="FV107" s="743"/>
      <c r="FW107" s="743"/>
      <c r="FX107" s="743"/>
      <c r="FY107" s="743"/>
      <c r="FZ107" s="743"/>
      <c r="GA107" s="743"/>
      <c r="GB107" s="743"/>
      <c r="GC107" s="743"/>
      <c r="GD107" s="743"/>
      <c r="GE107" s="743"/>
      <c r="GF107" s="743"/>
      <c r="GG107" s="743"/>
      <c r="GH107" s="743"/>
      <c r="GI107" s="743"/>
      <c r="GJ107" s="743"/>
      <c r="GK107" s="743"/>
      <c r="GL107" s="743"/>
      <c r="GM107" s="743"/>
      <c r="GN107" s="743"/>
      <c r="GO107" s="743"/>
      <c r="GP107" s="743"/>
      <c r="GQ107" s="743"/>
      <c r="GR107" s="743"/>
      <c r="GS107" s="743"/>
      <c r="GT107" s="743"/>
      <c r="GU107" s="743"/>
      <c r="GV107" s="743"/>
      <c r="GW107" s="743"/>
      <c r="GX107" s="743"/>
      <c r="GY107" s="743"/>
      <c r="GZ107" s="743"/>
      <c r="HA107" s="743"/>
      <c r="HB107" s="743"/>
      <c r="HC107" s="743"/>
      <c r="HD107" s="743"/>
      <c r="HE107" s="743"/>
      <c r="HF107" s="743"/>
      <c r="HG107" s="743"/>
      <c r="HH107" s="743"/>
      <c r="HI107" s="743"/>
      <c r="HJ107" s="743"/>
      <c r="HK107" s="743"/>
      <c r="HL107" s="743"/>
      <c r="HM107" s="743"/>
      <c r="HN107" s="743"/>
      <c r="HO107" s="743"/>
      <c r="HP107" s="743"/>
      <c r="HQ107" s="743"/>
      <c r="HR107" s="743"/>
      <c r="HS107" s="743"/>
      <c r="HT107" s="743"/>
      <c r="HU107" s="743"/>
      <c r="HV107" s="743"/>
      <c r="HW107" s="743"/>
      <c r="HX107" s="743"/>
      <c r="HY107" s="743"/>
      <c r="HZ107" s="743"/>
      <c r="IA107" s="743"/>
      <c r="IB107" s="743"/>
      <c r="IC107" s="743"/>
      <c r="ID107" s="743"/>
      <c r="IE107" s="743"/>
      <c r="IF107" s="743"/>
      <c r="IG107" s="743"/>
      <c r="IH107" s="743"/>
      <c r="II107" s="743"/>
      <c r="IJ107" s="743"/>
      <c r="IK107" s="743"/>
      <c r="IL107" s="743"/>
      <c r="IM107" s="743"/>
      <c r="IN107" s="743"/>
      <c r="IO107" s="743"/>
      <c r="IP107" s="743"/>
      <c r="IQ107" s="743"/>
      <c r="IR107" s="743"/>
      <c r="IS107" s="743"/>
      <c r="IT107" s="743"/>
      <c r="IU107" s="743"/>
      <c r="IV107" s="743"/>
    </row>
    <row r="108" spans="1:256" s="744" customFormat="1" ht="16.5" customHeight="1" thickBot="1">
      <c r="A108" s="736"/>
      <c r="B108" s="701"/>
      <c r="C108" s="702"/>
      <c r="D108" s="746"/>
      <c r="E108" s="746"/>
      <c r="F108" s="746"/>
      <c r="G108" s="746"/>
      <c r="H108" s="739" t="s">
        <v>23</v>
      </c>
      <c r="I108" s="749"/>
      <c r="J108" s="747"/>
      <c r="K108" s="747"/>
      <c r="L108" s="747"/>
      <c r="M108" s="747"/>
      <c r="N108" s="747"/>
      <c r="O108" s="748"/>
      <c r="P108" s="742"/>
      <c r="Q108" s="743"/>
      <c r="R108" s="743"/>
      <c r="S108" s="743"/>
      <c r="T108" s="743"/>
      <c r="U108" s="743"/>
      <c r="V108" s="743"/>
      <c r="W108" s="743"/>
      <c r="X108" s="743"/>
      <c r="Y108" s="743"/>
      <c r="Z108" s="743"/>
      <c r="AA108" s="743"/>
      <c r="AB108" s="743"/>
      <c r="AC108" s="743"/>
      <c r="AD108" s="743"/>
      <c r="AE108" s="743"/>
      <c r="AF108" s="743"/>
      <c r="AG108" s="743"/>
      <c r="AH108" s="743"/>
      <c r="AI108" s="743"/>
      <c r="AJ108" s="743"/>
      <c r="AK108" s="743"/>
      <c r="AL108" s="743"/>
      <c r="AM108" s="743"/>
      <c r="AN108" s="743"/>
      <c r="AO108" s="743"/>
      <c r="AP108" s="743"/>
      <c r="AQ108" s="743"/>
      <c r="AR108" s="743"/>
      <c r="AS108" s="743"/>
      <c r="AT108" s="743"/>
      <c r="AU108" s="743"/>
      <c r="AV108" s="743"/>
      <c r="AW108" s="743"/>
      <c r="AX108" s="743"/>
      <c r="AY108" s="743"/>
      <c r="AZ108" s="743"/>
      <c r="BA108" s="743"/>
      <c r="BB108" s="743"/>
      <c r="BC108" s="743"/>
      <c r="BD108" s="743"/>
      <c r="BE108" s="743"/>
      <c r="BF108" s="743"/>
      <c r="BG108" s="743"/>
      <c r="BH108" s="743"/>
      <c r="BI108" s="743"/>
      <c r="BJ108" s="743"/>
      <c r="BK108" s="743"/>
      <c r="BL108" s="743"/>
      <c r="BM108" s="743"/>
      <c r="BN108" s="743"/>
      <c r="BO108" s="743"/>
      <c r="BP108" s="743"/>
      <c r="BQ108" s="743"/>
      <c r="BR108" s="743"/>
      <c r="BS108" s="743"/>
      <c r="BT108" s="743"/>
      <c r="BU108" s="743"/>
      <c r="BV108" s="743"/>
      <c r="BW108" s="743"/>
      <c r="BX108" s="743"/>
      <c r="BY108" s="743"/>
      <c r="BZ108" s="743"/>
      <c r="CA108" s="743"/>
      <c r="CB108" s="743"/>
      <c r="CC108" s="743"/>
      <c r="CD108" s="743"/>
      <c r="CE108" s="743"/>
      <c r="CF108" s="743"/>
      <c r="CG108" s="743"/>
      <c r="CH108" s="743"/>
      <c r="CI108" s="743"/>
      <c r="CJ108" s="743"/>
      <c r="CK108" s="743"/>
      <c r="CL108" s="743"/>
      <c r="CM108" s="743"/>
      <c r="CN108" s="743"/>
      <c r="CO108" s="743"/>
      <c r="CP108" s="743"/>
      <c r="CQ108" s="743"/>
      <c r="CR108" s="743"/>
      <c r="CS108" s="743"/>
      <c r="CT108" s="743"/>
      <c r="CU108" s="743"/>
      <c r="CV108" s="743"/>
      <c r="CW108" s="743"/>
      <c r="CX108" s="743"/>
      <c r="CY108" s="743"/>
      <c r="CZ108" s="743"/>
      <c r="DA108" s="743"/>
      <c r="DB108" s="743"/>
      <c r="DC108" s="743"/>
      <c r="DD108" s="743"/>
      <c r="DE108" s="743"/>
      <c r="DF108" s="743"/>
      <c r="DG108" s="743"/>
      <c r="DH108" s="743"/>
      <c r="DI108" s="743"/>
      <c r="DJ108" s="743"/>
      <c r="DK108" s="743"/>
      <c r="DL108" s="743"/>
      <c r="DM108" s="743"/>
      <c r="DN108" s="743"/>
      <c r="DO108" s="743"/>
      <c r="DP108" s="743"/>
      <c r="DQ108" s="743"/>
      <c r="DR108" s="743"/>
      <c r="DS108" s="743"/>
      <c r="DT108" s="743"/>
      <c r="DU108" s="743"/>
      <c r="DV108" s="743"/>
      <c r="DW108" s="743"/>
      <c r="DX108" s="743"/>
      <c r="DY108" s="743"/>
      <c r="DZ108" s="743"/>
      <c r="EA108" s="743"/>
      <c r="EB108" s="743"/>
      <c r="EC108" s="743"/>
      <c r="ED108" s="743"/>
      <c r="EE108" s="743"/>
      <c r="EF108" s="743"/>
      <c r="EG108" s="743"/>
      <c r="EH108" s="743"/>
      <c r="EI108" s="743"/>
      <c r="EJ108" s="743"/>
      <c r="EK108" s="743"/>
      <c r="EL108" s="743"/>
      <c r="EM108" s="743"/>
      <c r="EN108" s="743"/>
      <c r="EO108" s="743"/>
      <c r="EP108" s="743"/>
      <c r="EQ108" s="743"/>
      <c r="ER108" s="743"/>
      <c r="ES108" s="743"/>
      <c r="ET108" s="743"/>
      <c r="EU108" s="743"/>
      <c r="EV108" s="743"/>
      <c r="EW108" s="743"/>
      <c r="EX108" s="743"/>
      <c r="EY108" s="743"/>
      <c r="EZ108" s="743"/>
      <c r="FA108" s="743"/>
      <c r="FB108" s="743"/>
      <c r="FC108" s="743"/>
      <c r="FD108" s="743"/>
      <c r="FE108" s="743"/>
      <c r="FF108" s="743"/>
      <c r="FG108" s="743"/>
      <c r="FH108" s="743"/>
      <c r="FI108" s="743"/>
      <c r="FJ108" s="743"/>
      <c r="FK108" s="743"/>
      <c r="FL108" s="743"/>
      <c r="FM108" s="743"/>
      <c r="FN108" s="743"/>
      <c r="FO108" s="743"/>
      <c r="FP108" s="743"/>
      <c r="FQ108" s="743"/>
      <c r="FR108" s="743"/>
      <c r="FS108" s="743"/>
      <c r="FT108" s="743"/>
      <c r="FU108" s="743"/>
      <c r="FV108" s="743"/>
      <c r="FW108" s="743"/>
      <c r="FX108" s="743"/>
      <c r="FY108" s="743"/>
      <c r="FZ108" s="743"/>
      <c r="GA108" s="743"/>
      <c r="GB108" s="743"/>
      <c r="GC108" s="743"/>
      <c r="GD108" s="743"/>
      <c r="GE108" s="743"/>
      <c r="GF108" s="743"/>
      <c r="GG108" s="743"/>
      <c r="GH108" s="743"/>
      <c r="GI108" s="743"/>
      <c r="GJ108" s="743"/>
      <c r="GK108" s="743"/>
      <c r="GL108" s="743"/>
      <c r="GM108" s="743"/>
      <c r="GN108" s="743"/>
      <c r="GO108" s="743"/>
      <c r="GP108" s="743"/>
      <c r="GQ108" s="743"/>
      <c r="GR108" s="743"/>
      <c r="GS108" s="743"/>
      <c r="GT108" s="743"/>
      <c r="GU108" s="743"/>
      <c r="GV108" s="743"/>
      <c r="GW108" s="743"/>
      <c r="GX108" s="743"/>
      <c r="GY108" s="743"/>
      <c r="GZ108" s="743"/>
      <c r="HA108" s="743"/>
      <c r="HB108" s="743"/>
      <c r="HC108" s="743"/>
      <c r="HD108" s="743"/>
      <c r="HE108" s="743"/>
      <c r="HF108" s="743"/>
      <c r="HG108" s="743"/>
      <c r="HH108" s="743"/>
      <c r="HI108" s="743"/>
      <c r="HJ108" s="743"/>
      <c r="HK108" s="743"/>
      <c r="HL108" s="743"/>
      <c r="HM108" s="743"/>
      <c r="HN108" s="743"/>
      <c r="HO108" s="743"/>
      <c r="HP108" s="743"/>
      <c r="HQ108" s="743"/>
      <c r="HR108" s="743"/>
      <c r="HS108" s="743"/>
      <c r="HT108" s="743"/>
      <c r="HU108" s="743"/>
      <c r="HV108" s="743"/>
      <c r="HW108" s="743"/>
      <c r="HX108" s="743"/>
      <c r="HY108" s="743"/>
      <c r="HZ108" s="743"/>
      <c r="IA108" s="743"/>
      <c r="IB108" s="743"/>
      <c r="IC108" s="743"/>
      <c r="ID108" s="743"/>
      <c r="IE108" s="743"/>
      <c r="IF108" s="743"/>
      <c r="IG108" s="743"/>
      <c r="IH108" s="743"/>
      <c r="II108" s="743"/>
      <c r="IJ108" s="743"/>
      <c r="IK108" s="743"/>
      <c r="IL108" s="743"/>
      <c r="IM108" s="743"/>
      <c r="IN108" s="743"/>
      <c r="IO108" s="743"/>
      <c r="IP108" s="743"/>
      <c r="IQ108" s="743"/>
      <c r="IR108" s="743"/>
      <c r="IS108" s="743"/>
      <c r="IT108" s="743"/>
      <c r="IU108" s="743"/>
      <c r="IV108" s="743"/>
    </row>
    <row r="109" spans="1:256" s="735" customFormat="1" ht="16.5" customHeight="1" thickBot="1">
      <c r="A109" s="15"/>
      <c r="B109" s="712"/>
      <c r="C109" s="713"/>
      <c r="D109" s="714"/>
      <c r="E109" s="714"/>
      <c r="F109" s="714"/>
      <c r="G109" s="714"/>
      <c r="H109" s="750" t="s">
        <v>243</v>
      </c>
      <c r="I109" s="709">
        <v>800</v>
      </c>
      <c r="J109" s="710">
        <v>800</v>
      </c>
      <c r="K109" s="721">
        <v>800</v>
      </c>
      <c r="L109" s="721">
        <v>800</v>
      </c>
      <c r="M109" s="721">
        <v>800</v>
      </c>
      <c r="N109" s="710"/>
      <c r="O109" s="711"/>
      <c r="P109" s="14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744" customFormat="1" ht="16.5" customHeight="1" thickBot="1">
      <c r="A110" s="736"/>
      <c r="B110" s="737"/>
      <c r="C110" s="751"/>
      <c r="D110" s="738"/>
      <c r="E110" s="738"/>
      <c r="F110" s="738"/>
      <c r="G110" s="738"/>
      <c r="H110" s="739" t="s">
        <v>63</v>
      </c>
      <c r="I110" s="720">
        <v>300</v>
      </c>
      <c r="J110" s="721">
        <v>0</v>
      </c>
      <c r="K110" s="721">
        <v>300</v>
      </c>
      <c r="L110" s="721">
        <v>300</v>
      </c>
      <c r="M110" s="721">
        <v>300</v>
      </c>
      <c r="N110" s="740"/>
      <c r="O110" s="741"/>
      <c r="P110" s="742"/>
      <c r="Q110" s="743"/>
      <c r="R110" s="743"/>
      <c r="S110" s="743"/>
      <c r="T110" s="743"/>
      <c r="U110" s="743"/>
      <c r="V110" s="743"/>
      <c r="W110" s="743"/>
      <c r="X110" s="743"/>
      <c r="Y110" s="743"/>
      <c r="Z110" s="743"/>
      <c r="AA110" s="743"/>
      <c r="AB110" s="743"/>
      <c r="AC110" s="743"/>
      <c r="AD110" s="743"/>
      <c r="AE110" s="743"/>
      <c r="AF110" s="743"/>
      <c r="AG110" s="743"/>
      <c r="AH110" s="743"/>
      <c r="AI110" s="743"/>
      <c r="AJ110" s="743"/>
      <c r="AK110" s="743"/>
      <c r="AL110" s="743"/>
      <c r="AM110" s="743"/>
      <c r="AN110" s="743"/>
      <c r="AO110" s="743"/>
      <c r="AP110" s="743"/>
      <c r="AQ110" s="743"/>
      <c r="AR110" s="743"/>
      <c r="AS110" s="743"/>
      <c r="AT110" s="743"/>
      <c r="AU110" s="743"/>
      <c r="AV110" s="743"/>
      <c r="AW110" s="743"/>
      <c r="AX110" s="743"/>
      <c r="AY110" s="743"/>
      <c r="AZ110" s="743"/>
      <c r="BA110" s="743"/>
      <c r="BB110" s="743"/>
      <c r="BC110" s="743"/>
      <c r="BD110" s="743"/>
      <c r="BE110" s="743"/>
      <c r="BF110" s="743"/>
      <c r="BG110" s="743"/>
      <c r="BH110" s="743"/>
      <c r="BI110" s="743"/>
      <c r="BJ110" s="743"/>
      <c r="BK110" s="743"/>
      <c r="BL110" s="743"/>
      <c r="BM110" s="743"/>
      <c r="BN110" s="743"/>
      <c r="BO110" s="743"/>
      <c r="BP110" s="743"/>
      <c r="BQ110" s="743"/>
      <c r="BR110" s="743"/>
      <c r="BS110" s="743"/>
      <c r="BT110" s="743"/>
      <c r="BU110" s="743"/>
      <c r="BV110" s="743"/>
      <c r="BW110" s="743"/>
      <c r="BX110" s="743"/>
      <c r="BY110" s="743"/>
      <c r="BZ110" s="743"/>
      <c r="CA110" s="743"/>
      <c r="CB110" s="743"/>
      <c r="CC110" s="743"/>
      <c r="CD110" s="743"/>
      <c r="CE110" s="743"/>
      <c r="CF110" s="743"/>
      <c r="CG110" s="743"/>
      <c r="CH110" s="743"/>
      <c r="CI110" s="743"/>
      <c r="CJ110" s="743"/>
      <c r="CK110" s="743"/>
      <c r="CL110" s="743"/>
      <c r="CM110" s="743"/>
      <c r="CN110" s="743"/>
      <c r="CO110" s="743"/>
      <c r="CP110" s="743"/>
      <c r="CQ110" s="743"/>
      <c r="CR110" s="743"/>
      <c r="CS110" s="743"/>
      <c r="CT110" s="743"/>
      <c r="CU110" s="743"/>
      <c r="CV110" s="743"/>
      <c r="CW110" s="743"/>
      <c r="CX110" s="743"/>
      <c r="CY110" s="743"/>
      <c r="CZ110" s="743"/>
      <c r="DA110" s="743"/>
      <c r="DB110" s="743"/>
      <c r="DC110" s="743"/>
      <c r="DD110" s="743"/>
      <c r="DE110" s="743"/>
      <c r="DF110" s="743"/>
      <c r="DG110" s="743"/>
      <c r="DH110" s="743"/>
      <c r="DI110" s="743"/>
      <c r="DJ110" s="743"/>
      <c r="DK110" s="743"/>
      <c r="DL110" s="743"/>
      <c r="DM110" s="743"/>
      <c r="DN110" s="743"/>
      <c r="DO110" s="743"/>
      <c r="DP110" s="743"/>
      <c r="DQ110" s="743"/>
      <c r="DR110" s="743"/>
      <c r="DS110" s="743"/>
      <c r="DT110" s="743"/>
      <c r="DU110" s="743"/>
      <c r="DV110" s="743"/>
      <c r="DW110" s="743"/>
      <c r="DX110" s="743"/>
      <c r="DY110" s="743"/>
      <c r="DZ110" s="743"/>
      <c r="EA110" s="743"/>
      <c r="EB110" s="743"/>
      <c r="EC110" s="743"/>
      <c r="ED110" s="743"/>
      <c r="EE110" s="743"/>
      <c r="EF110" s="743"/>
      <c r="EG110" s="743"/>
      <c r="EH110" s="743"/>
      <c r="EI110" s="743"/>
      <c r="EJ110" s="743"/>
      <c r="EK110" s="743"/>
      <c r="EL110" s="743"/>
      <c r="EM110" s="743"/>
      <c r="EN110" s="743"/>
      <c r="EO110" s="743"/>
      <c r="EP110" s="743"/>
      <c r="EQ110" s="743"/>
      <c r="ER110" s="743"/>
      <c r="ES110" s="743"/>
      <c r="ET110" s="743"/>
      <c r="EU110" s="743"/>
      <c r="EV110" s="743"/>
      <c r="EW110" s="743"/>
      <c r="EX110" s="743"/>
      <c r="EY110" s="743"/>
      <c r="EZ110" s="743"/>
      <c r="FA110" s="743"/>
      <c r="FB110" s="743"/>
      <c r="FC110" s="743"/>
      <c r="FD110" s="743"/>
      <c r="FE110" s="743"/>
      <c r="FF110" s="743"/>
      <c r="FG110" s="743"/>
      <c r="FH110" s="743"/>
      <c r="FI110" s="743"/>
      <c r="FJ110" s="743"/>
      <c r="FK110" s="743"/>
      <c r="FL110" s="743"/>
      <c r="FM110" s="743"/>
      <c r="FN110" s="743"/>
      <c r="FO110" s="743"/>
      <c r="FP110" s="743"/>
      <c r="FQ110" s="743"/>
      <c r="FR110" s="743"/>
      <c r="FS110" s="743"/>
      <c r="FT110" s="743"/>
      <c r="FU110" s="743"/>
      <c r="FV110" s="743"/>
      <c r="FW110" s="743"/>
      <c r="FX110" s="743"/>
      <c r="FY110" s="743"/>
      <c r="FZ110" s="743"/>
      <c r="GA110" s="743"/>
      <c r="GB110" s="743"/>
      <c r="GC110" s="743"/>
      <c r="GD110" s="743"/>
      <c r="GE110" s="743"/>
      <c r="GF110" s="743"/>
      <c r="GG110" s="743"/>
      <c r="GH110" s="743"/>
      <c r="GI110" s="743"/>
      <c r="GJ110" s="743"/>
      <c r="GK110" s="743"/>
      <c r="GL110" s="743"/>
      <c r="GM110" s="743"/>
      <c r="GN110" s="743"/>
      <c r="GO110" s="743"/>
      <c r="GP110" s="743"/>
      <c r="GQ110" s="743"/>
      <c r="GR110" s="743"/>
      <c r="GS110" s="743"/>
      <c r="GT110" s="743"/>
      <c r="GU110" s="743"/>
      <c r="GV110" s="743"/>
      <c r="GW110" s="743"/>
      <c r="GX110" s="743"/>
      <c r="GY110" s="743"/>
      <c r="GZ110" s="743"/>
      <c r="HA110" s="743"/>
      <c r="HB110" s="743"/>
      <c r="HC110" s="743"/>
      <c r="HD110" s="743"/>
      <c r="HE110" s="743"/>
      <c r="HF110" s="743"/>
      <c r="HG110" s="743"/>
      <c r="HH110" s="743"/>
      <c r="HI110" s="743"/>
      <c r="HJ110" s="743"/>
      <c r="HK110" s="743"/>
      <c r="HL110" s="743"/>
      <c r="HM110" s="743"/>
      <c r="HN110" s="743"/>
      <c r="HO110" s="743"/>
      <c r="HP110" s="743"/>
      <c r="HQ110" s="743"/>
      <c r="HR110" s="743"/>
      <c r="HS110" s="743"/>
      <c r="HT110" s="743"/>
      <c r="HU110" s="743"/>
      <c r="HV110" s="743"/>
      <c r="HW110" s="743"/>
      <c r="HX110" s="743"/>
      <c r="HY110" s="743"/>
      <c r="HZ110" s="743"/>
      <c r="IA110" s="743"/>
      <c r="IB110" s="743"/>
      <c r="IC110" s="743"/>
      <c r="ID110" s="743"/>
      <c r="IE110" s="743"/>
      <c r="IF110" s="743"/>
      <c r="IG110" s="743"/>
      <c r="IH110" s="743"/>
      <c r="II110" s="743"/>
      <c r="IJ110" s="743"/>
      <c r="IK110" s="743"/>
      <c r="IL110" s="743"/>
      <c r="IM110" s="743"/>
      <c r="IN110" s="743"/>
      <c r="IO110" s="743"/>
      <c r="IP110" s="743"/>
      <c r="IQ110" s="743"/>
      <c r="IR110" s="743"/>
      <c r="IS110" s="743"/>
      <c r="IT110" s="743"/>
      <c r="IU110" s="743"/>
      <c r="IV110" s="743"/>
    </row>
    <row r="111" spans="1:256" s="744" customFormat="1" ht="16.5" customHeight="1" thickBot="1">
      <c r="A111" s="736"/>
      <c r="B111" s="745"/>
      <c r="C111" s="752"/>
      <c r="D111" s="746"/>
      <c r="E111" s="746"/>
      <c r="F111" s="746"/>
      <c r="G111" s="746"/>
      <c r="H111" s="739" t="s">
        <v>64</v>
      </c>
      <c r="I111" s="749"/>
      <c r="J111" s="747"/>
      <c r="K111" s="747"/>
      <c r="L111" s="747"/>
      <c r="M111" s="747"/>
      <c r="N111" s="747"/>
      <c r="O111" s="748"/>
      <c r="P111" s="742"/>
      <c r="Q111" s="743"/>
      <c r="R111" s="743"/>
      <c r="S111" s="743"/>
      <c r="T111" s="743"/>
      <c r="U111" s="743"/>
      <c r="V111" s="743"/>
      <c r="W111" s="743"/>
      <c r="X111" s="743"/>
      <c r="Y111" s="743"/>
      <c r="Z111" s="743"/>
      <c r="AA111" s="743"/>
      <c r="AB111" s="743"/>
      <c r="AC111" s="743"/>
      <c r="AD111" s="743"/>
      <c r="AE111" s="743"/>
      <c r="AF111" s="743"/>
      <c r="AG111" s="743"/>
      <c r="AH111" s="743"/>
      <c r="AI111" s="743"/>
      <c r="AJ111" s="743"/>
      <c r="AK111" s="743"/>
      <c r="AL111" s="743"/>
      <c r="AM111" s="743"/>
      <c r="AN111" s="743"/>
      <c r="AO111" s="743"/>
      <c r="AP111" s="743"/>
      <c r="AQ111" s="743"/>
      <c r="AR111" s="743"/>
      <c r="AS111" s="743"/>
      <c r="AT111" s="743"/>
      <c r="AU111" s="743"/>
      <c r="AV111" s="743"/>
      <c r="AW111" s="743"/>
      <c r="AX111" s="743"/>
      <c r="AY111" s="743"/>
      <c r="AZ111" s="743"/>
      <c r="BA111" s="743"/>
      <c r="BB111" s="743"/>
      <c r="BC111" s="743"/>
      <c r="BD111" s="743"/>
      <c r="BE111" s="743"/>
      <c r="BF111" s="743"/>
      <c r="BG111" s="743"/>
      <c r="BH111" s="743"/>
      <c r="BI111" s="743"/>
      <c r="BJ111" s="743"/>
      <c r="BK111" s="743"/>
      <c r="BL111" s="743"/>
      <c r="BM111" s="743"/>
      <c r="BN111" s="743"/>
      <c r="BO111" s="743"/>
      <c r="BP111" s="743"/>
      <c r="BQ111" s="743"/>
      <c r="BR111" s="743"/>
      <c r="BS111" s="743"/>
      <c r="BT111" s="743"/>
      <c r="BU111" s="743"/>
      <c r="BV111" s="743"/>
      <c r="BW111" s="743"/>
      <c r="BX111" s="743"/>
      <c r="BY111" s="743"/>
      <c r="BZ111" s="743"/>
      <c r="CA111" s="743"/>
      <c r="CB111" s="743"/>
      <c r="CC111" s="743"/>
      <c r="CD111" s="743"/>
      <c r="CE111" s="743"/>
      <c r="CF111" s="743"/>
      <c r="CG111" s="743"/>
      <c r="CH111" s="743"/>
      <c r="CI111" s="743"/>
      <c r="CJ111" s="743"/>
      <c r="CK111" s="743"/>
      <c r="CL111" s="743"/>
      <c r="CM111" s="743"/>
      <c r="CN111" s="743"/>
      <c r="CO111" s="743"/>
      <c r="CP111" s="743"/>
      <c r="CQ111" s="743"/>
      <c r="CR111" s="743"/>
      <c r="CS111" s="743"/>
      <c r="CT111" s="743"/>
      <c r="CU111" s="743"/>
      <c r="CV111" s="743"/>
      <c r="CW111" s="743"/>
      <c r="CX111" s="743"/>
      <c r="CY111" s="743"/>
      <c r="CZ111" s="743"/>
      <c r="DA111" s="743"/>
      <c r="DB111" s="743"/>
      <c r="DC111" s="743"/>
      <c r="DD111" s="743"/>
      <c r="DE111" s="743"/>
      <c r="DF111" s="743"/>
      <c r="DG111" s="743"/>
      <c r="DH111" s="743"/>
      <c r="DI111" s="743"/>
      <c r="DJ111" s="743"/>
      <c r="DK111" s="743"/>
      <c r="DL111" s="743"/>
      <c r="DM111" s="743"/>
      <c r="DN111" s="743"/>
      <c r="DO111" s="743"/>
      <c r="DP111" s="743"/>
      <c r="DQ111" s="743"/>
      <c r="DR111" s="743"/>
      <c r="DS111" s="743"/>
      <c r="DT111" s="743"/>
      <c r="DU111" s="743"/>
      <c r="DV111" s="743"/>
      <c r="DW111" s="743"/>
      <c r="DX111" s="743"/>
      <c r="DY111" s="743"/>
      <c r="DZ111" s="743"/>
      <c r="EA111" s="743"/>
      <c r="EB111" s="743"/>
      <c r="EC111" s="743"/>
      <c r="ED111" s="743"/>
      <c r="EE111" s="743"/>
      <c r="EF111" s="743"/>
      <c r="EG111" s="743"/>
      <c r="EH111" s="743"/>
      <c r="EI111" s="743"/>
      <c r="EJ111" s="743"/>
      <c r="EK111" s="743"/>
      <c r="EL111" s="743"/>
      <c r="EM111" s="743"/>
      <c r="EN111" s="743"/>
      <c r="EO111" s="743"/>
      <c r="EP111" s="743"/>
      <c r="EQ111" s="743"/>
      <c r="ER111" s="743"/>
      <c r="ES111" s="743"/>
      <c r="ET111" s="743"/>
      <c r="EU111" s="743"/>
      <c r="EV111" s="743"/>
      <c r="EW111" s="743"/>
      <c r="EX111" s="743"/>
      <c r="EY111" s="743"/>
      <c r="EZ111" s="743"/>
      <c r="FA111" s="743"/>
      <c r="FB111" s="743"/>
      <c r="FC111" s="743"/>
      <c r="FD111" s="743"/>
      <c r="FE111" s="743"/>
      <c r="FF111" s="743"/>
      <c r="FG111" s="743"/>
      <c r="FH111" s="743"/>
      <c r="FI111" s="743"/>
      <c r="FJ111" s="743"/>
      <c r="FK111" s="743"/>
      <c r="FL111" s="743"/>
      <c r="FM111" s="743"/>
      <c r="FN111" s="743"/>
      <c r="FO111" s="743"/>
      <c r="FP111" s="743"/>
      <c r="FQ111" s="743"/>
      <c r="FR111" s="743"/>
      <c r="FS111" s="743"/>
      <c r="FT111" s="743"/>
      <c r="FU111" s="743"/>
      <c r="FV111" s="743"/>
      <c r="FW111" s="743"/>
      <c r="FX111" s="743"/>
      <c r="FY111" s="743"/>
      <c r="FZ111" s="743"/>
      <c r="GA111" s="743"/>
      <c r="GB111" s="743"/>
      <c r="GC111" s="743"/>
      <c r="GD111" s="743"/>
      <c r="GE111" s="743"/>
      <c r="GF111" s="743"/>
      <c r="GG111" s="743"/>
      <c r="GH111" s="743"/>
      <c r="GI111" s="743"/>
      <c r="GJ111" s="743"/>
      <c r="GK111" s="743"/>
      <c r="GL111" s="743"/>
      <c r="GM111" s="743"/>
      <c r="GN111" s="743"/>
      <c r="GO111" s="743"/>
      <c r="GP111" s="743"/>
      <c r="GQ111" s="743"/>
      <c r="GR111" s="743"/>
      <c r="GS111" s="743"/>
      <c r="GT111" s="743"/>
      <c r="GU111" s="743"/>
      <c r="GV111" s="743"/>
      <c r="GW111" s="743"/>
      <c r="GX111" s="743"/>
      <c r="GY111" s="743"/>
      <c r="GZ111" s="743"/>
      <c r="HA111" s="743"/>
      <c r="HB111" s="743"/>
      <c r="HC111" s="743"/>
      <c r="HD111" s="743"/>
      <c r="HE111" s="743"/>
      <c r="HF111" s="743"/>
      <c r="HG111" s="743"/>
      <c r="HH111" s="743"/>
      <c r="HI111" s="743"/>
      <c r="HJ111" s="743"/>
      <c r="HK111" s="743"/>
      <c r="HL111" s="743"/>
      <c r="HM111" s="743"/>
      <c r="HN111" s="743"/>
      <c r="HO111" s="743"/>
      <c r="HP111" s="743"/>
      <c r="HQ111" s="743"/>
      <c r="HR111" s="743"/>
      <c r="HS111" s="743"/>
      <c r="HT111" s="743"/>
      <c r="HU111" s="743"/>
      <c r="HV111" s="743"/>
      <c r="HW111" s="743"/>
      <c r="HX111" s="743"/>
      <c r="HY111" s="743"/>
      <c r="HZ111" s="743"/>
      <c r="IA111" s="743"/>
      <c r="IB111" s="743"/>
      <c r="IC111" s="743"/>
      <c r="ID111" s="743"/>
      <c r="IE111" s="743"/>
      <c r="IF111" s="743"/>
      <c r="IG111" s="743"/>
      <c r="IH111" s="743"/>
      <c r="II111" s="743"/>
      <c r="IJ111" s="743"/>
      <c r="IK111" s="743"/>
      <c r="IL111" s="743"/>
      <c r="IM111" s="743"/>
      <c r="IN111" s="743"/>
      <c r="IO111" s="743"/>
      <c r="IP111" s="743"/>
      <c r="IQ111" s="743"/>
      <c r="IR111" s="743"/>
      <c r="IS111" s="743"/>
      <c r="IT111" s="743"/>
      <c r="IU111" s="743"/>
      <c r="IV111" s="743"/>
    </row>
    <row r="112" spans="1:256" s="744" customFormat="1" ht="16.5" customHeight="1" thickBot="1">
      <c r="A112" s="736"/>
      <c r="B112" s="701">
        <v>21</v>
      </c>
      <c r="C112" s="702" t="s">
        <v>886</v>
      </c>
      <c r="D112" s="746"/>
      <c r="E112" s="746"/>
      <c r="F112" s="703">
        <v>300</v>
      </c>
      <c r="G112" s="746"/>
      <c r="H112" s="739" t="s">
        <v>885</v>
      </c>
      <c r="I112" s="749"/>
      <c r="J112" s="747"/>
      <c r="K112" s="747"/>
      <c r="L112" s="747"/>
      <c r="M112" s="747"/>
      <c r="N112" s="747"/>
      <c r="O112" s="748"/>
      <c r="P112" s="742"/>
      <c r="Q112" s="743"/>
      <c r="R112" s="743"/>
      <c r="S112" s="743"/>
      <c r="T112" s="743"/>
      <c r="U112" s="743"/>
      <c r="V112" s="743"/>
      <c r="W112" s="743"/>
      <c r="X112" s="743"/>
      <c r="Y112" s="743"/>
      <c r="Z112" s="743"/>
      <c r="AA112" s="743"/>
      <c r="AB112" s="743"/>
      <c r="AC112" s="743"/>
      <c r="AD112" s="743"/>
      <c r="AE112" s="743"/>
      <c r="AF112" s="743"/>
      <c r="AG112" s="743"/>
      <c r="AH112" s="743"/>
      <c r="AI112" s="743"/>
      <c r="AJ112" s="743"/>
      <c r="AK112" s="743"/>
      <c r="AL112" s="743"/>
      <c r="AM112" s="743"/>
      <c r="AN112" s="743"/>
      <c r="AO112" s="743"/>
      <c r="AP112" s="743"/>
      <c r="AQ112" s="743"/>
      <c r="AR112" s="743"/>
      <c r="AS112" s="743"/>
      <c r="AT112" s="743"/>
      <c r="AU112" s="743"/>
      <c r="AV112" s="743"/>
      <c r="AW112" s="743"/>
      <c r="AX112" s="743"/>
      <c r="AY112" s="743"/>
      <c r="AZ112" s="743"/>
      <c r="BA112" s="743"/>
      <c r="BB112" s="743"/>
      <c r="BC112" s="743"/>
      <c r="BD112" s="743"/>
      <c r="BE112" s="743"/>
      <c r="BF112" s="743"/>
      <c r="BG112" s="743"/>
      <c r="BH112" s="743"/>
      <c r="BI112" s="743"/>
      <c r="BJ112" s="743"/>
      <c r="BK112" s="743"/>
      <c r="BL112" s="743"/>
      <c r="BM112" s="743"/>
      <c r="BN112" s="743"/>
      <c r="BO112" s="743"/>
      <c r="BP112" s="743"/>
      <c r="BQ112" s="743"/>
      <c r="BR112" s="743"/>
      <c r="BS112" s="743"/>
      <c r="BT112" s="743"/>
      <c r="BU112" s="743"/>
      <c r="BV112" s="743"/>
      <c r="BW112" s="743"/>
      <c r="BX112" s="743"/>
      <c r="BY112" s="743"/>
      <c r="BZ112" s="743"/>
      <c r="CA112" s="743"/>
      <c r="CB112" s="743"/>
      <c r="CC112" s="743"/>
      <c r="CD112" s="743"/>
      <c r="CE112" s="743"/>
      <c r="CF112" s="743"/>
      <c r="CG112" s="743"/>
      <c r="CH112" s="743"/>
      <c r="CI112" s="743"/>
      <c r="CJ112" s="743"/>
      <c r="CK112" s="743"/>
      <c r="CL112" s="743"/>
      <c r="CM112" s="743"/>
      <c r="CN112" s="743"/>
      <c r="CO112" s="743"/>
      <c r="CP112" s="743"/>
      <c r="CQ112" s="743"/>
      <c r="CR112" s="743"/>
      <c r="CS112" s="743"/>
      <c r="CT112" s="743"/>
      <c r="CU112" s="743"/>
      <c r="CV112" s="743"/>
      <c r="CW112" s="743"/>
      <c r="CX112" s="743"/>
      <c r="CY112" s="743"/>
      <c r="CZ112" s="743"/>
      <c r="DA112" s="743"/>
      <c r="DB112" s="743"/>
      <c r="DC112" s="743"/>
      <c r="DD112" s="743"/>
      <c r="DE112" s="743"/>
      <c r="DF112" s="743"/>
      <c r="DG112" s="743"/>
      <c r="DH112" s="743"/>
      <c r="DI112" s="743"/>
      <c r="DJ112" s="743"/>
      <c r="DK112" s="743"/>
      <c r="DL112" s="743"/>
      <c r="DM112" s="743"/>
      <c r="DN112" s="743"/>
      <c r="DO112" s="743"/>
      <c r="DP112" s="743"/>
      <c r="DQ112" s="743"/>
      <c r="DR112" s="743"/>
      <c r="DS112" s="743"/>
      <c r="DT112" s="743"/>
      <c r="DU112" s="743"/>
      <c r="DV112" s="743"/>
      <c r="DW112" s="743"/>
      <c r="DX112" s="743"/>
      <c r="DY112" s="743"/>
      <c r="DZ112" s="743"/>
      <c r="EA112" s="743"/>
      <c r="EB112" s="743"/>
      <c r="EC112" s="743"/>
      <c r="ED112" s="743"/>
      <c r="EE112" s="743"/>
      <c r="EF112" s="743"/>
      <c r="EG112" s="743"/>
      <c r="EH112" s="743"/>
      <c r="EI112" s="743"/>
      <c r="EJ112" s="743"/>
      <c r="EK112" s="743"/>
      <c r="EL112" s="743"/>
      <c r="EM112" s="743"/>
      <c r="EN112" s="743"/>
      <c r="EO112" s="743"/>
      <c r="EP112" s="743"/>
      <c r="EQ112" s="743"/>
      <c r="ER112" s="743"/>
      <c r="ES112" s="743"/>
      <c r="ET112" s="743"/>
      <c r="EU112" s="743"/>
      <c r="EV112" s="743"/>
      <c r="EW112" s="743"/>
      <c r="EX112" s="743"/>
      <c r="EY112" s="743"/>
      <c r="EZ112" s="743"/>
      <c r="FA112" s="743"/>
      <c r="FB112" s="743"/>
      <c r="FC112" s="743"/>
      <c r="FD112" s="743"/>
      <c r="FE112" s="743"/>
      <c r="FF112" s="743"/>
      <c r="FG112" s="743"/>
      <c r="FH112" s="743"/>
      <c r="FI112" s="743"/>
      <c r="FJ112" s="743"/>
      <c r="FK112" s="743"/>
      <c r="FL112" s="743"/>
      <c r="FM112" s="743"/>
      <c r="FN112" s="743"/>
      <c r="FO112" s="743"/>
      <c r="FP112" s="743"/>
      <c r="FQ112" s="743"/>
      <c r="FR112" s="743"/>
      <c r="FS112" s="743"/>
      <c r="FT112" s="743"/>
      <c r="FU112" s="743"/>
      <c r="FV112" s="743"/>
      <c r="FW112" s="743"/>
      <c r="FX112" s="743"/>
      <c r="FY112" s="743"/>
      <c r="FZ112" s="743"/>
      <c r="GA112" s="743"/>
      <c r="GB112" s="743"/>
      <c r="GC112" s="743"/>
      <c r="GD112" s="743"/>
      <c r="GE112" s="743"/>
      <c r="GF112" s="743"/>
      <c r="GG112" s="743"/>
      <c r="GH112" s="743"/>
      <c r="GI112" s="743"/>
      <c r="GJ112" s="743"/>
      <c r="GK112" s="743"/>
      <c r="GL112" s="743"/>
      <c r="GM112" s="743"/>
      <c r="GN112" s="743"/>
      <c r="GO112" s="743"/>
      <c r="GP112" s="743"/>
      <c r="GQ112" s="743"/>
      <c r="GR112" s="743"/>
      <c r="GS112" s="743"/>
      <c r="GT112" s="743"/>
      <c r="GU112" s="743"/>
      <c r="GV112" s="743"/>
      <c r="GW112" s="743"/>
      <c r="GX112" s="743"/>
      <c r="GY112" s="743"/>
      <c r="GZ112" s="743"/>
      <c r="HA112" s="743"/>
      <c r="HB112" s="743"/>
      <c r="HC112" s="743"/>
      <c r="HD112" s="743"/>
      <c r="HE112" s="743"/>
      <c r="HF112" s="743"/>
      <c r="HG112" s="743"/>
      <c r="HH112" s="743"/>
      <c r="HI112" s="743"/>
      <c r="HJ112" s="743"/>
      <c r="HK112" s="743"/>
      <c r="HL112" s="743"/>
      <c r="HM112" s="743"/>
      <c r="HN112" s="743"/>
      <c r="HO112" s="743"/>
      <c r="HP112" s="743"/>
      <c r="HQ112" s="743"/>
      <c r="HR112" s="743"/>
      <c r="HS112" s="743"/>
      <c r="HT112" s="743"/>
      <c r="HU112" s="743"/>
      <c r="HV112" s="743"/>
      <c r="HW112" s="743"/>
      <c r="HX112" s="743"/>
      <c r="HY112" s="743"/>
      <c r="HZ112" s="743"/>
      <c r="IA112" s="743"/>
      <c r="IB112" s="743"/>
      <c r="IC112" s="743"/>
      <c r="ID112" s="743"/>
      <c r="IE112" s="743"/>
      <c r="IF112" s="743"/>
      <c r="IG112" s="743"/>
      <c r="IH112" s="743"/>
      <c r="II112" s="743"/>
      <c r="IJ112" s="743"/>
      <c r="IK112" s="743"/>
      <c r="IL112" s="743"/>
      <c r="IM112" s="743"/>
      <c r="IN112" s="743"/>
      <c r="IO112" s="743"/>
      <c r="IP112" s="743"/>
      <c r="IQ112" s="743"/>
      <c r="IR112" s="743"/>
      <c r="IS112" s="743"/>
      <c r="IT112" s="743"/>
      <c r="IU112" s="743"/>
      <c r="IV112" s="743"/>
    </row>
    <row r="113" spans="1:256" s="744" customFormat="1" ht="16.5" customHeight="1" thickBot="1">
      <c r="A113" s="736"/>
      <c r="B113" s="745"/>
      <c r="C113" s="752"/>
      <c r="D113" s="746"/>
      <c r="E113" s="746"/>
      <c r="F113" s="746"/>
      <c r="G113" s="746"/>
      <c r="H113" s="739" t="s">
        <v>23</v>
      </c>
      <c r="I113" s="749"/>
      <c r="J113" s="747"/>
      <c r="K113" s="747"/>
      <c r="L113" s="747"/>
      <c r="M113" s="747"/>
      <c r="N113" s="747"/>
      <c r="O113" s="748"/>
      <c r="P113" s="742"/>
      <c r="Q113" s="743"/>
      <c r="R113" s="743"/>
      <c r="S113" s="743"/>
      <c r="T113" s="743"/>
      <c r="U113" s="743"/>
      <c r="V113" s="743"/>
      <c r="W113" s="743"/>
      <c r="X113" s="743"/>
      <c r="Y113" s="743"/>
      <c r="Z113" s="743"/>
      <c r="AA113" s="743"/>
      <c r="AB113" s="743"/>
      <c r="AC113" s="743"/>
      <c r="AD113" s="743"/>
      <c r="AE113" s="743"/>
      <c r="AF113" s="743"/>
      <c r="AG113" s="743"/>
      <c r="AH113" s="743"/>
      <c r="AI113" s="743"/>
      <c r="AJ113" s="743"/>
      <c r="AK113" s="743"/>
      <c r="AL113" s="743"/>
      <c r="AM113" s="743"/>
      <c r="AN113" s="743"/>
      <c r="AO113" s="743"/>
      <c r="AP113" s="743"/>
      <c r="AQ113" s="743"/>
      <c r="AR113" s="743"/>
      <c r="AS113" s="743"/>
      <c r="AT113" s="743"/>
      <c r="AU113" s="743"/>
      <c r="AV113" s="743"/>
      <c r="AW113" s="743"/>
      <c r="AX113" s="743"/>
      <c r="AY113" s="743"/>
      <c r="AZ113" s="743"/>
      <c r="BA113" s="743"/>
      <c r="BB113" s="743"/>
      <c r="BC113" s="743"/>
      <c r="BD113" s="743"/>
      <c r="BE113" s="743"/>
      <c r="BF113" s="743"/>
      <c r="BG113" s="743"/>
      <c r="BH113" s="743"/>
      <c r="BI113" s="743"/>
      <c r="BJ113" s="743"/>
      <c r="BK113" s="743"/>
      <c r="BL113" s="743"/>
      <c r="BM113" s="743"/>
      <c r="BN113" s="743"/>
      <c r="BO113" s="743"/>
      <c r="BP113" s="743"/>
      <c r="BQ113" s="743"/>
      <c r="BR113" s="743"/>
      <c r="BS113" s="743"/>
      <c r="BT113" s="743"/>
      <c r="BU113" s="743"/>
      <c r="BV113" s="743"/>
      <c r="BW113" s="743"/>
      <c r="BX113" s="743"/>
      <c r="BY113" s="743"/>
      <c r="BZ113" s="743"/>
      <c r="CA113" s="743"/>
      <c r="CB113" s="743"/>
      <c r="CC113" s="743"/>
      <c r="CD113" s="743"/>
      <c r="CE113" s="743"/>
      <c r="CF113" s="743"/>
      <c r="CG113" s="743"/>
      <c r="CH113" s="743"/>
      <c r="CI113" s="743"/>
      <c r="CJ113" s="743"/>
      <c r="CK113" s="743"/>
      <c r="CL113" s="743"/>
      <c r="CM113" s="743"/>
      <c r="CN113" s="743"/>
      <c r="CO113" s="743"/>
      <c r="CP113" s="743"/>
      <c r="CQ113" s="743"/>
      <c r="CR113" s="743"/>
      <c r="CS113" s="743"/>
      <c r="CT113" s="743"/>
      <c r="CU113" s="743"/>
      <c r="CV113" s="743"/>
      <c r="CW113" s="743"/>
      <c r="CX113" s="743"/>
      <c r="CY113" s="743"/>
      <c r="CZ113" s="743"/>
      <c r="DA113" s="743"/>
      <c r="DB113" s="743"/>
      <c r="DC113" s="743"/>
      <c r="DD113" s="743"/>
      <c r="DE113" s="743"/>
      <c r="DF113" s="743"/>
      <c r="DG113" s="743"/>
      <c r="DH113" s="743"/>
      <c r="DI113" s="743"/>
      <c r="DJ113" s="743"/>
      <c r="DK113" s="743"/>
      <c r="DL113" s="743"/>
      <c r="DM113" s="743"/>
      <c r="DN113" s="743"/>
      <c r="DO113" s="743"/>
      <c r="DP113" s="743"/>
      <c r="DQ113" s="743"/>
      <c r="DR113" s="743"/>
      <c r="DS113" s="743"/>
      <c r="DT113" s="743"/>
      <c r="DU113" s="743"/>
      <c r="DV113" s="743"/>
      <c r="DW113" s="743"/>
      <c r="DX113" s="743"/>
      <c r="DY113" s="743"/>
      <c r="DZ113" s="743"/>
      <c r="EA113" s="743"/>
      <c r="EB113" s="743"/>
      <c r="EC113" s="743"/>
      <c r="ED113" s="743"/>
      <c r="EE113" s="743"/>
      <c r="EF113" s="743"/>
      <c r="EG113" s="743"/>
      <c r="EH113" s="743"/>
      <c r="EI113" s="743"/>
      <c r="EJ113" s="743"/>
      <c r="EK113" s="743"/>
      <c r="EL113" s="743"/>
      <c r="EM113" s="743"/>
      <c r="EN113" s="743"/>
      <c r="EO113" s="743"/>
      <c r="EP113" s="743"/>
      <c r="EQ113" s="743"/>
      <c r="ER113" s="743"/>
      <c r="ES113" s="743"/>
      <c r="ET113" s="743"/>
      <c r="EU113" s="743"/>
      <c r="EV113" s="743"/>
      <c r="EW113" s="743"/>
      <c r="EX113" s="743"/>
      <c r="EY113" s="743"/>
      <c r="EZ113" s="743"/>
      <c r="FA113" s="743"/>
      <c r="FB113" s="743"/>
      <c r="FC113" s="743"/>
      <c r="FD113" s="743"/>
      <c r="FE113" s="743"/>
      <c r="FF113" s="743"/>
      <c r="FG113" s="743"/>
      <c r="FH113" s="743"/>
      <c r="FI113" s="743"/>
      <c r="FJ113" s="743"/>
      <c r="FK113" s="743"/>
      <c r="FL113" s="743"/>
      <c r="FM113" s="743"/>
      <c r="FN113" s="743"/>
      <c r="FO113" s="743"/>
      <c r="FP113" s="743"/>
      <c r="FQ113" s="743"/>
      <c r="FR113" s="743"/>
      <c r="FS113" s="743"/>
      <c r="FT113" s="743"/>
      <c r="FU113" s="743"/>
      <c r="FV113" s="743"/>
      <c r="FW113" s="743"/>
      <c r="FX113" s="743"/>
      <c r="FY113" s="743"/>
      <c r="FZ113" s="743"/>
      <c r="GA113" s="743"/>
      <c r="GB113" s="743"/>
      <c r="GC113" s="743"/>
      <c r="GD113" s="743"/>
      <c r="GE113" s="743"/>
      <c r="GF113" s="743"/>
      <c r="GG113" s="743"/>
      <c r="GH113" s="743"/>
      <c r="GI113" s="743"/>
      <c r="GJ113" s="743"/>
      <c r="GK113" s="743"/>
      <c r="GL113" s="743"/>
      <c r="GM113" s="743"/>
      <c r="GN113" s="743"/>
      <c r="GO113" s="743"/>
      <c r="GP113" s="743"/>
      <c r="GQ113" s="743"/>
      <c r="GR113" s="743"/>
      <c r="GS113" s="743"/>
      <c r="GT113" s="743"/>
      <c r="GU113" s="743"/>
      <c r="GV113" s="743"/>
      <c r="GW113" s="743"/>
      <c r="GX113" s="743"/>
      <c r="GY113" s="743"/>
      <c r="GZ113" s="743"/>
      <c r="HA113" s="743"/>
      <c r="HB113" s="743"/>
      <c r="HC113" s="743"/>
      <c r="HD113" s="743"/>
      <c r="HE113" s="743"/>
      <c r="HF113" s="743"/>
      <c r="HG113" s="743"/>
      <c r="HH113" s="743"/>
      <c r="HI113" s="743"/>
      <c r="HJ113" s="743"/>
      <c r="HK113" s="743"/>
      <c r="HL113" s="743"/>
      <c r="HM113" s="743"/>
      <c r="HN113" s="743"/>
      <c r="HO113" s="743"/>
      <c r="HP113" s="743"/>
      <c r="HQ113" s="743"/>
      <c r="HR113" s="743"/>
      <c r="HS113" s="743"/>
      <c r="HT113" s="743"/>
      <c r="HU113" s="743"/>
      <c r="HV113" s="743"/>
      <c r="HW113" s="743"/>
      <c r="HX113" s="743"/>
      <c r="HY113" s="743"/>
      <c r="HZ113" s="743"/>
      <c r="IA113" s="743"/>
      <c r="IB113" s="743"/>
      <c r="IC113" s="743"/>
      <c r="ID113" s="743"/>
      <c r="IE113" s="743"/>
      <c r="IF113" s="743"/>
      <c r="IG113" s="743"/>
      <c r="IH113" s="743"/>
      <c r="II113" s="743"/>
      <c r="IJ113" s="743"/>
      <c r="IK113" s="743"/>
      <c r="IL113" s="743"/>
      <c r="IM113" s="743"/>
      <c r="IN113" s="743"/>
      <c r="IO113" s="743"/>
      <c r="IP113" s="743"/>
      <c r="IQ113" s="743"/>
      <c r="IR113" s="743"/>
      <c r="IS113" s="743"/>
      <c r="IT113" s="743"/>
      <c r="IU113" s="743"/>
      <c r="IV113" s="743"/>
    </row>
    <row r="114" spans="1:256" s="735" customFormat="1" ht="16.5" customHeight="1" thickBot="1">
      <c r="A114" s="15"/>
      <c r="B114" s="712"/>
      <c r="C114" s="713"/>
      <c r="D114" s="714"/>
      <c r="E114" s="714"/>
      <c r="F114" s="714"/>
      <c r="G114" s="714"/>
      <c r="H114" s="750" t="s">
        <v>243</v>
      </c>
      <c r="I114" s="709">
        <v>300</v>
      </c>
      <c r="J114" s="710">
        <v>0</v>
      </c>
      <c r="K114" s="710">
        <v>300</v>
      </c>
      <c r="L114" s="710">
        <v>300</v>
      </c>
      <c r="M114" s="710">
        <v>300</v>
      </c>
      <c r="N114" s="710"/>
      <c r="O114" s="711"/>
      <c r="P114" s="14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744" customFormat="1" ht="16.5" customHeight="1" thickBot="1">
      <c r="A115" s="736"/>
      <c r="B115" s="737"/>
      <c r="C115" s="751"/>
      <c r="D115" s="738"/>
      <c r="E115" s="738"/>
      <c r="F115" s="738"/>
      <c r="G115" s="738"/>
      <c r="H115" s="739" t="s">
        <v>63</v>
      </c>
      <c r="I115" s="720">
        <v>990</v>
      </c>
      <c r="J115" s="721">
        <v>990</v>
      </c>
      <c r="K115" s="721">
        <v>990</v>
      </c>
      <c r="L115" s="721">
        <v>990</v>
      </c>
      <c r="M115" s="721">
        <v>990</v>
      </c>
      <c r="N115" s="740"/>
      <c r="O115" s="741"/>
      <c r="P115" s="742"/>
      <c r="Q115" s="743"/>
      <c r="R115" s="743"/>
      <c r="S115" s="743"/>
      <c r="T115" s="743"/>
      <c r="U115" s="743"/>
      <c r="V115" s="743"/>
      <c r="W115" s="743"/>
      <c r="X115" s="743"/>
      <c r="Y115" s="743"/>
      <c r="Z115" s="743"/>
      <c r="AA115" s="743"/>
      <c r="AB115" s="743"/>
      <c r="AC115" s="743"/>
      <c r="AD115" s="743"/>
      <c r="AE115" s="743"/>
      <c r="AF115" s="743"/>
      <c r="AG115" s="743"/>
      <c r="AH115" s="743"/>
      <c r="AI115" s="743"/>
      <c r="AJ115" s="743"/>
      <c r="AK115" s="743"/>
      <c r="AL115" s="743"/>
      <c r="AM115" s="743"/>
      <c r="AN115" s="743"/>
      <c r="AO115" s="743"/>
      <c r="AP115" s="743"/>
      <c r="AQ115" s="743"/>
      <c r="AR115" s="743"/>
      <c r="AS115" s="743"/>
      <c r="AT115" s="743"/>
      <c r="AU115" s="743"/>
      <c r="AV115" s="743"/>
      <c r="AW115" s="743"/>
      <c r="AX115" s="743"/>
      <c r="AY115" s="743"/>
      <c r="AZ115" s="743"/>
      <c r="BA115" s="743"/>
      <c r="BB115" s="743"/>
      <c r="BC115" s="743"/>
      <c r="BD115" s="743"/>
      <c r="BE115" s="743"/>
      <c r="BF115" s="743"/>
      <c r="BG115" s="743"/>
      <c r="BH115" s="743"/>
      <c r="BI115" s="743"/>
      <c r="BJ115" s="743"/>
      <c r="BK115" s="743"/>
      <c r="BL115" s="743"/>
      <c r="BM115" s="743"/>
      <c r="BN115" s="743"/>
      <c r="BO115" s="743"/>
      <c r="BP115" s="743"/>
      <c r="BQ115" s="743"/>
      <c r="BR115" s="743"/>
      <c r="BS115" s="743"/>
      <c r="BT115" s="743"/>
      <c r="BU115" s="743"/>
      <c r="BV115" s="743"/>
      <c r="BW115" s="743"/>
      <c r="BX115" s="743"/>
      <c r="BY115" s="743"/>
      <c r="BZ115" s="743"/>
      <c r="CA115" s="743"/>
      <c r="CB115" s="743"/>
      <c r="CC115" s="743"/>
      <c r="CD115" s="743"/>
      <c r="CE115" s="743"/>
      <c r="CF115" s="743"/>
      <c r="CG115" s="743"/>
      <c r="CH115" s="743"/>
      <c r="CI115" s="743"/>
      <c r="CJ115" s="743"/>
      <c r="CK115" s="743"/>
      <c r="CL115" s="743"/>
      <c r="CM115" s="743"/>
      <c r="CN115" s="743"/>
      <c r="CO115" s="743"/>
      <c r="CP115" s="743"/>
      <c r="CQ115" s="743"/>
      <c r="CR115" s="743"/>
      <c r="CS115" s="743"/>
      <c r="CT115" s="743"/>
      <c r="CU115" s="743"/>
      <c r="CV115" s="743"/>
      <c r="CW115" s="743"/>
      <c r="CX115" s="743"/>
      <c r="CY115" s="743"/>
      <c r="CZ115" s="743"/>
      <c r="DA115" s="743"/>
      <c r="DB115" s="743"/>
      <c r="DC115" s="743"/>
      <c r="DD115" s="743"/>
      <c r="DE115" s="743"/>
      <c r="DF115" s="743"/>
      <c r="DG115" s="743"/>
      <c r="DH115" s="743"/>
      <c r="DI115" s="743"/>
      <c r="DJ115" s="743"/>
      <c r="DK115" s="743"/>
      <c r="DL115" s="743"/>
      <c r="DM115" s="743"/>
      <c r="DN115" s="743"/>
      <c r="DO115" s="743"/>
      <c r="DP115" s="743"/>
      <c r="DQ115" s="743"/>
      <c r="DR115" s="743"/>
      <c r="DS115" s="743"/>
      <c r="DT115" s="743"/>
      <c r="DU115" s="743"/>
      <c r="DV115" s="743"/>
      <c r="DW115" s="743"/>
      <c r="DX115" s="743"/>
      <c r="DY115" s="743"/>
      <c r="DZ115" s="743"/>
      <c r="EA115" s="743"/>
      <c r="EB115" s="743"/>
      <c r="EC115" s="743"/>
      <c r="ED115" s="743"/>
      <c r="EE115" s="743"/>
      <c r="EF115" s="743"/>
      <c r="EG115" s="743"/>
      <c r="EH115" s="743"/>
      <c r="EI115" s="743"/>
      <c r="EJ115" s="743"/>
      <c r="EK115" s="743"/>
      <c r="EL115" s="743"/>
      <c r="EM115" s="743"/>
      <c r="EN115" s="743"/>
      <c r="EO115" s="743"/>
      <c r="EP115" s="743"/>
      <c r="EQ115" s="743"/>
      <c r="ER115" s="743"/>
      <c r="ES115" s="743"/>
      <c r="ET115" s="743"/>
      <c r="EU115" s="743"/>
      <c r="EV115" s="743"/>
      <c r="EW115" s="743"/>
      <c r="EX115" s="743"/>
      <c r="EY115" s="743"/>
      <c r="EZ115" s="743"/>
      <c r="FA115" s="743"/>
      <c r="FB115" s="743"/>
      <c r="FC115" s="743"/>
      <c r="FD115" s="743"/>
      <c r="FE115" s="743"/>
      <c r="FF115" s="743"/>
      <c r="FG115" s="743"/>
      <c r="FH115" s="743"/>
      <c r="FI115" s="743"/>
      <c r="FJ115" s="743"/>
      <c r="FK115" s="743"/>
      <c r="FL115" s="743"/>
      <c r="FM115" s="743"/>
      <c r="FN115" s="743"/>
      <c r="FO115" s="743"/>
      <c r="FP115" s="743"/>
      <c r="FQ115" s="743"/>
      <c r="FR115" s="743"/>
      <c r="FS115" s="743"/>
      <c r="FT115" s="743"/>
      <c r="FU115" s="743"/>
      <c r="FV115" s="743"/>
      <c r="FW115" s="743"/>
      <c r="FX115" s="743"/>
      <c r="FY115" s="743"/>
      <c r="FZ115" s="743"/>
      <c r="GA115" s="743"/>
      <c r="GB115" s="743"/>
      <c r="GC115" s="743"/>
      <c r="GD115" s="743"/>
      <c r="GE115" s="743"/>
      <c r="GF115" s="743"/>
      <c r="GG115" s="743"/>
      <c r="GH115" s="743"/>
      <c r="GI115" s="743"/>
      <c r="GJ115" s="743"/>
      <c r="GK115" s="743"/>
      <c r="GL115" s="743"/>
      <c r="GM115" s="743"/>
      <c r="GN115" s="743"/>
      <c r="GO115" s="743"/>
      <c r="GP115" s="743"/>
      <c r="GQ115" s="743"/>
      <c r="GR115" s="743"/>
      <c r="GS115" s="743"/>
      <c r="GT115" s="743"/>
      <c r="GU115" s="743"/>
      <c r="GV115" s="743"/>
      <c r="GW115" s="743"/>
      <c r="GX115" s="743"/>
      <c r="GY115" s="743"/>
      <c r="GZ115" s="743"/>
      <c r="HA115" s="743"/>
      <c r="HB115" s="743"/>
      <c r="HC115" s="743"/>
      <c r="HD115" s="743"/>
      <c r="HE115" s="743"/>
      <c r="HF115" s="743"/>
      <c r="HG115" s="743"/>
      <c r="HH115" s="743"/>
      <c r="HI115" s="743"/>
      <c r="HJ115" s="743"/>
      <c r="HK115" s="743"/>
      <c r="HL115" s="743"/>
      <c r="HM115" s="743"/>
      <c r="HN115" s="743"/>
      <c r="HO115" s="743"/>
      <c r="HP115" s="743"/>
      <c r="HQ115" s="743"/>
      <c r="HR115" s="743"/>
      <c r="HS115" s="743"/>
      <c r="HT115" s="743"/>
      <c r="HU115" s="743"/>
      <c r="HV115" s="743"/>
      <c r="HW115" s="743"/>
      <c r="HX115" s="743"/>
      <c r="HY115" s="743"/>
      <c r="HZ115" s="743"/>
      <c r="IA115" s="743"/>
      <c r="IB115" s="743"/>
      <c r="IC115" s="743"/>
      <c r="ID115" s="743"/>
      <c r="IE115" s="743"/>
      <c r="IF115" s="743"/>
      <c r="IG115" s="743"/>
      <c r="IH115" s="743"/>
      <c r="II115" s="743"/>
      <c r="IJ115" s="743"/>
      <c r="IK115" s="743"/>
      <c r="IL115" s="743"/>
      <c r="IM115" s="743"/>
      <c r="IN115" s="743"/>
      <c r="IO115" s="743"/>
      <c r="IP115" s="743"/>
      <c r="IQ115" s="743"/>
      <c r="IR115" s="743"/>
      <c r="IS115" s="743"/>
      <c r="IT115" s="743"/>
      <c r="IU115" s="743"/>
      <c r="IV115" s="743"/>
    </row>
    <row r="116" spans="1:256" s="744" customFormat="1" ht="16.5" customHeight="1" thickBot="1">
      <c r="A116" s="736"/>
      <c r="B116" s="745"/>
      <c r="C116" s="752"/>
      <c r="D116" s="746"/>
      <c r="E116" s="746"/>
      <c r="F116" s="746"/>
      <c r="G116" s="746"/>
      <c r="H116" s="739" t="s">
        <v>64</v>
      </c>
      <c r="I116" s="705"/>
      <c r="J116" s="706"/>
      <c r="K116" s="706"/>
      <c r="L116" s="706"/>
      <c r="M116" s="706"/>
      <c r="N116" s="747"/>
      <c r="O116" s="748"/>
      <c r="P116" s="742"/>
      <c r="Q116" s="743"/>
      <c r="R116" s="743"/>
      <c r="S116" s="743"/>
      <c r="T116" s="743"/>
      <c r="U116" s="743"/>
      <c r="V116" s="743"/>
      <c r="W116" s="743"/>
      <c r="X116" s="743"/>
      <c r="Y116" s="743"/>
      <c r="Z116" s="743"/>
      <c r="AA116" s="743"/>
      <c r="AB116" s="743"/>
      <c r="AC116" s="743"/>
      <c r="AD116" s="743"/>
      <c r="AE116" s="743"/>
      <c r="AF116" s="743"/>
      <c r="AG116" s="743"/>
      <c r="AH116" s="743"/>
      <c r="AI116" s="743"/>
      <c r="AJ116" s="743"/>
      <c r="AK116" s="743"/>
      <c r="AL116" s="743"/>
      <c r="AM116" s="743"/>
      <c r="AN116" s="743"/>
      <c r="AO116" s="743"/>
      <c r="AP116" s="743"/>
      <c r="AQ116" s="743"/>
      <c r="AR116" s="743"/>
      <c r="AS116" s="743"/>
      <c r="AT116" s="743"/>
      <c r="AU116" s="743"/>
      <c r="AV116" s="743"/>
      <c r="AW116" s="743"/>
      <c r="AX116" s="743"/>
      <c r="AY116" s="743"/>
      <c r="AZ116" s="743"/>
      <c r="BA116" s="743"/>
      <c r="BB116" s="743"/>
      <c r="BC116" s="743"/>
      <c r="BD116" s="743"/>
      <c r="BE116" s="743"/>
      <c r="BF116" s="743"/>
      <c r="BG116" s="743"/>
      <c r="BH116" s="743"/>
      <c r="BI116" s="743"/>
      <c r="BJ116" s="743"/>
      <c r="BK116" s="743"/>
      <c r="BL116" s="743"/>
      <c r="BM116" s="743"/>
      <c r="BN116" s="743"/>
      <c r="BO116" s="743"/>
      <c r="BP116" s="743"/>
      <c r="BQ116" s="743"/>
      <c r="BR116" s="743"/>
      <c r="BS116" s="743"/>
      <c r="BT116" s="743"/>
      <c r="BU116" s="743"/>
      <c r="BV116" s="743"/>
      <c r="BW116" s="743"/>
      <c r="BX116" s="743"/>
      <c r="BY116" s="743"/>
      <c r="BZ116" s="743"/>
      <c r="CA116" s="743"/>
      <c r="CB116" s="743"/>
      <c r="CC116" s="743"/>
      <c r="CD116" s="743"/>
      <c r="CE116" s="743"/>
      <c r="CF116" s="743"/>
      <c r="CG116" s="743"/>
      <c r="CH116" s="743"/>
      <c r="CI116" s="743"/>
      <c r="CJ116" s="743"/>
      <c r="CK116" s="743"/>
      <c r="CL116" s="743"/>
      <c r="CM116" s="743"/>
      <c r="CN116" s="743"/>
      <c r="CO116" s="743"/>
      <c r="CP116" s="743"/>
      <c r="CQ116" s="743"/>
      <c r="CR116" s="743"/>
      <c r="CS116" s="743"/>
      <c r="CT116" s="743"/>
      <c r="CU116" s="743"/>
      <c r="CV116" s="743"/>
      <c r="CW116" s="743"/>
      <c r="CX116" s="743"/>
      <c r="CY116" s="743"/>
      <c r="CZ116" s="743"/>
      <c r="DA116" s="743"/>
      <c r="DB116" s="743"/>
      <c r="DC116" s="743"/>
      <c r="DD116" s="743"/>
      <c r="DE116" s="743"/>
      <c r="DF116" s="743"/>
      <c r="DG116" s="743"/>
      <c r="DH116" s="743"/>
      <c r="DI116" s="743"/>
      <c r="DJ116" s="743"/>
      <c r="DK116" s="743"/>
      <c r="DL116" s="743"/>
      <c r="DM116" s="743"/>
      <c r="DN116" s="743"/>
      <c r="DO116" s="743"/>
      <c r="DP116" s="743"/>
      <c r="DQ116" s="743"/>
      <c r="DR116" s="743"/>
      <c r="DS116" s="743"/>
      <c r="DT116" s="743"/>
      <c r="DU116" s="743"/>
      <c r="DV116" s="743"/>
      <c r="DW116" s="743"/>
      <c r="DX116" s="743"/>
      <c r="DY116" s="743"/>
      <c r="DZ116" s="743"/>
      <c r="EA116" s="743"/>
      <c r="EB116" s="743"/>
      <c r="EC116" s="743"/>
      <c r="ED116" s="743"/>
      <c r="EE116" s="743"/>
      <c r="EF116" s="743"/>
      <c r="EG116" s="743"/>
      <c r="EH116" s="743"/>
      <c r="EI116" s="743"/>
      <c r="EJ116" s="743"/>
      <c r="EK116" s="743"/>
      <c r="EL116" s="743"/>
      <c r="EM116" s="743"/>
      <c r="EN116" s="743"/>
      <c r="EO116" s="743"/>
      <c r="EP116" s="743"/>
      <c r="EQ116" s="743"/>
      <c r="ER116" s="743"/>
      <c r="ES116" s="743"/>
      <c r="ET116" s="743"/>
      <c r="EU116" s="743"/>
      <c r="EV116" s="743"/>
      <c r="EW116" s="743"/>
      <c r="EX116" s="743"/>
      <c r="EY116" s="743"/>
      <c r="EZ116" s="743"/>
      <c r="FA116" s="743"/>
      <c r="FB116" s="743"/>
      <c r="FC116" s="743"/>
      <c r="FD116" s="743"/>
      <c r="FE116" s="743"/>
      <c r="FF116" s="743"/>
      <c r="FG116" s="743"/>
      <c r="FH116" s="743"/>
      <c r="FI116" s="743"/>
      <c r="FJ116" s="743"/>
      <c r="FK116" s="743"/>
      <c r="FL116" s="743"/>
      <c r="FM116" s="743"/>
      <c r="FN116" s="743"/>
      <c r="FO116" s="743"/>
      <c r="FP116" s="743"/>
      <c r="FQ116" s="743"/>
      <c r="FR116" s="743"/>
      <c r="FS116" s="743"/>
      <c r="FT116" s="743"/>
      <c r="FU116" s="743"/>
      <c r="FV116" s="743"/>
      <c r="FW116" s="743"/>
      <c r="FX116" s="743"/>
      <c r="FY116" s="743"/>
      <c r="FZ116" s="743"/>
      <c r="GA116" s="743"/>
      <c r="GB116" s="743"/>
      <c r="GC116" s="743"/>
      <c r="GD116" s="743"/>
      <c r="GE116" s="743"/>
      <c r="GF116" s="743"/>
      <c r="GG116" s="743"/>
      <c r="GH116" s="743"/>
      <c r="GI116" s="743"/>
      <c r="GJ116" s="743"/>
      <c r="GK116" s="743"/>
      <c r="GL116" s="743"/>
      <c r="GM116" s="743"/>
      <c r="GN116" s="743"/>
      <c r="GO116" s="743"/>
      <c r="GP116" s="743"/>
      <c r="GQ116" s="743"/>
      <c r="GR116" s="743"/>
      <c r="GS116" s="743"/>
      <c r="GT116" s="743"/>
      <c r="GU116" s="743"/>
      <c r="GV116" s="743"/>
      <c r="GW116" s="743"/>
      <c r="GX116" s="743"/>
      <c r="GY116" s="743"/>
      <c r="GZ116" s="743"/>
      <c r="HA116" s="743"/>
      <c r="HB116" s="743"/>
      <c r="HC116" s="743"/>
      <c r="HD116" s="743"/>
      <c r="HE116" s="743"/>
      <c r="HF116" s="743"/>
      <c r="HG116" s="743"/>
      <c r="HH116" s="743"/>
      <c r="HI116" s="743"/>
      <c r="HJ116" s="743"/>
      <c r="HK116" s="743"/>
      <c r="HL116" s="743"/>
      <c r="HM116" s="743"/>
      <c r="HN116" s="743"/>
      <c r="HO116" s="743"/>
      <c r="HP116" s="743"/>
      <c r="HQ116" s="743"/>
      <c r="HR116" s="743"/>
      <c r="HS116" s="743"/>
      <c r="HT116" s="743"/>
      <c r="HU116" s="743"/>
      <c r="HV116" s="743"/>
      <c r="HW116" s="743"/>
      <c r="HX116" s="743"/>
      <c r="HY116" s="743"/>
      <c r="HZ116" s="743"/>
      <c r="IA116" s="743"/>
      <c r="IB116" s="743"/>
      <c r="IC116" s="743"/>
      <c r="ID116" s="743"/>
      <c r="IE116" s="743"/>
      <c r="IF116" s="743"/>
      <c r="IG116" s="743"/>
      <c r="IH116" s="743"/>
      <c r="II116" s="743"/>
      <c r="IJ116" s="743"/>
      <c r="IK116" s="743"/>
      <c r="IL116" s="743"/>
      <c r="IM116" s="743"/>
      <c r="IN116" s="743"/>
      <c r="IO116" s="743"/>
      <c r="IP116" s="743"/>
      <c r="IQ116" s="743"/>
      <c r="IR116" s="743"/>
      <c r="IS116" s="743"/>
      <c r="IT116" s="743"/>
      <c r="IU116" s="743"/>
      <c r="IV116" s="743"/>
    </row>
    <row r="117" spans="1:256" s="744" customFormat="1" ht="16.5" customHeight="1" thickBot="1">
      <c r="A117" s="736"/>
      <c r="B117" s="701">
        <v>22</v>
      </c>
      <c r="C117" s="702" t="s">
        <v>933</v>
      </c>
      <c r="D117" s="746"/>
      <c r="E117" s="746"/>
      <c r="F117" s="703">
        <v>990</v>
      </c>
      <c r="G117" s="746"/>
      <c r="H117" s="739" t="s">
        <v>885</v>
      </c>
      <c r="I117" s="749"/>
      <c r="J117" s="747"/>
      <c r="K117" s="747"/>
      <c r="L117" s="747"/>
      <c r="M117" s="747"/>
      <c r="N117" s="747"/>
      <c r="O117" s="748"/>
      <c r="P117" s="742"/>
      <c r="Q117" s="743"/>
      <c r="R117" s="743"/>
      <c r="S117" s="743"/>
      <c r="T117" s="743"/>
      <c r="U117" s="743"/>
      <c r="V117" s="743"/>
      <c r="W117" s="743"/>
      <c r="X117" s="743"/>
      <c r="Y117" s="743"/>
      <c r="Z117" s="743"/>
      <c r="AA117" s="743"/>
      <c r="AB117" s="743"/>
      <c r="AC117" s="743"/>
      <c r="AD117" s="743"/>
      <c r="AE117" s="743"/>
      <c r="AF117" s="743"/>
      <c r="AG117" s="743"/>
      <c r="AH117" s="743"/>
      <c r="AI117" s="743"/>
      <c r="AJ117" s="743"/>
      <c r="AK117" s="743"/>
      <c r="AL117" s="743"/>
      <c r="AM117" s="743"/>
      <c r="AN117" s="743"/>
      <c r="AO117" s="743"/>
      <c r="AP117" s="743"/>
      <c r="AQ117" s="743"/>
      <c r="AR117" s="743"/>
      <c r="AS117" s="743"/>
      <c r="AT117" s="743"/>
      <c r="AU117" s="743"/>
      <c r="AV117" s="743"/>
      <c r="AW117" s="743"/>
      <c r="AX117" s="743"/>
      <c r="AY117" s="743"/>
      <c r="AZ117" s="743"/>
      <c r="BA117" s="743"/>
      <c r="BB117" s="743"/>
      <c r="BC117" s="743"/>
      <c r="BD117" s="743"/>
      <c r="BE117" s="743"/>
      <c r="BF117" s="743"/>
      <c r="BG117" s="743"/>
      <c r="BH117" s="743"/>
      <c r="BI117" s="743"/>
      <c r="BJ117" s="743"/>
      <c r="BK117" s="743"/>
      <c r="BL117" s="743"/>
      <c r="BM117" s="743"/>
      <c r="BN117" s="743"/>
      <c r="BO117" s="743"/>
      <c r="BP117" s="743"/>
      <c r="BQ117" s="743"/>
      <c r="BR117" s="743"/>
      <c r="BS117" s="743"/>
      <c r="BT117" s="743"/>
      <c r="BU117" s="743"/>
      <c r="BV117" s="743"/>
      <c r="BW117" s="743"/>
      <c r="BX117" s="743"/>
      <c r="BY117" s="743"/>
      <c r="BZ117" s="743"/>
      <c r="CA117" s="743"/>
      <c r="CB117" s="743"/>
      <c r="CC117" s="743"/>
      <c r="CD117" s="743"/>
      <c r="CE117" s="743"/>
      <c r="CF117" s="743"/>
      <c r="CG117" s="743"/>
      <c r="CH117" s="743"/>
      <c r="CI117" s="743"/>
      <c r="CJ117" s="743"/>
      <c r="CK117" s="743"/>
      <c r="CL117" s="743"/>
      <c r="CM117" s="743"/>
      <c r="CN117" s="743"/>
      <c r="CO117" s="743"/>
      <c r="CP117" s="743"/>
      <c r="CQ117" s="743"/>
      <c r="CR117" s="743"/>
      <c r="CS117" s="743"/>
      <c r="CT117" s="743"/>
      <c r="CU117" s="743"/>
      <c r="CV117" s="743"/>
      <c r="CW117" s="743"/>
      <c r="CX117" s="743"/>
      <c r="CY117" s="743"/>
      <c r="CZ117" s="743"/>
      <c r="DA117" s="743"/>
      <c r="DB117" s="743"/>
      <c r="DC117" s="743"/>
      <c r="DD117" s="743"/>
      <c r="DE117" s="743"/>
      <c r="DF117" s="743"/>
      <c r="DG117" s="743"/>
      <c r="DH117" s="743"/>
      <c r="DI117" s="743"/>
      <c r="DJ117" s="743"/>
      <c r="DK117" s="743"/>
      <c r="DL117" s="743"/>
      <c r="DM117" s="743"/>
      <c r="DN117" s="743"/>
      <c r="DO117" s="743"/>
      <c r="DP117" s="743"/>
      <c r="DQ117" s="743"/>
      <c r="DR117" s="743"/>
      <c r="DS117" s="743"/>
      <c r="DT117" s="743"/>
      <c r="DU117" s="743"/>
      <c r="DV117" s="743"/>
      <c r="DW117" s="743"/>
      <c r="DX117" s="743"/>
      <c r="DY117" s="743"/>
      <c r="DZ117" s="743"/>
      <c r="EA117" s="743"/>
      <c r="EB117" s="743"/>
      <c r="EC117" s="743"/>
      <c r="ED117" s="743"/>
      <c r="EE117" s="743"/>
      <c r="EF117" s="743"/>
      <c r="EG117" s="743"/>
      <c r="EH117" s="743"/>
      <c r="EI117" s="743"/>
      <c r="EJ117" s="743"/>
      <c r="EK117" s="743"/>
      <c r="EL117" s="743"/>
      <c r="EM117" s="743"/>
      <c r="EN117" s="743"/>
      <c r="EO117" s="743"/>
      <c r="EP117" s="743"/>
      <c r="EQ117" s="743"/>
      <c r="ER117" s="743"/>
      <c r="ES117" s="743"/>
      <c r="ET117" s="743"/>
      <c r="EU117" s="743"/>
      <c r="EV117" s="743"/>
      <c r="EW117" s="743"/>
      <c r="EX117" s="743"/>
      <c r="EY117" s="743"/>
      <c r="EZ117" s="743"/>
      <c r="FA117" s="743"/>
      <c r="FB117" s="743"/>
      <c r="FC117" s="743"/>
      <c r="FD117" s="743"/>
      <c r="FE117" s="743"/>
      <c r="FF117" s="743"/>
      <c r="FG117" s="743"/>
      <c r="FH117" s="743"/>
      <c r="FI117" s="743"/>
      <c r="FJ117" s="743"/>
      <c r="FK117" s="743"/>
      <c r="FL117" s="743"/>
      <c r="FM117" s="743"/>
      <c r="FN117" s="743"/>
      <c r="FO117" s="743"/>
      <c r="FP117" s="743"/>
      <c r="FQ117" s="743"/>
      <c r="FR117" s="743"/>
      <c r="FS117" s="743"/>
      <c r="FT117" s="743"/>
      <c r="FU117" s="743"/>
      <c r="FV117" s="743"/>
      <c r="FW117" s="743"/>
      <c r="FX117" s="743"/>
      <c r="FY117" s="743"/>
      <c r="FZ117" s="743"/>
      <c r="GA117" s="743"/>
      <c r="GB117" s="743"/>
      <c r="GC117" s="743"/>
      <c r="GD117" s="743"/>
      <c r="GE117" s="743"/>
      <c r="GF117" s="743"/>
      <c r="GG117" s="743"/>
      <c r="GH117" s="743"/>
      <c r="GI117" s="743"/>
      <c r="GJ117" s="743"/>
      <c r="GK117" s="743"/>
      <c r="GL117" s="743"/>
      <c r="GM117" s="743"/>
      <c r="GN117" s="743"/>
      <c r="GO117" s="743"/>
      <c r="GP117" s="743"/>
      <c r="GQ117" s="743"/>
      <c r="GR117" s="743"/>
      <c r="GS117" s="743"/>
      <c r="GT117" s="743"/>
      <c r="GU117" s="743"/>
      <c r="GV117" s="743"/>
      <c r="GW117" s="743"/>
      <c r="GX117" s="743"/>
      <c r="GY117" s="743"/>
      <c r="GZ117" s="743"/>
      <c r="HA117" s="743"/>
      <c r="HB117" s="743"/>
      <c r="HC117" s="743"/>
      <c r="HD117" s="743"/>
      <c r="HE117" s="743"/>
      <c r="HF117" s="743"/>
      <c r="HG117" s="743"/>
      <c r="HH117" s="743"/>
      <c r="HI117" s="743"/>
      <c r="HJ117" s="743"/>
      <c r="HK117" s="743"/>
      <c r="HL117" s="743"/>
      <c r="HM117" s="743"/>
      <c r="HN117" s="743"/>
      <c r="HO117" s="743"/>
      <c r="HP117" s="743"/>
      <c r="HQ117" s="743"/>
      <c r="HR117" s="743"/>
      <c r="HS117" s="743"/>
      <c r="HT117" s="743"/>
      <c r="HU117" s="743"/>
      <c r="HV117" s="743"/>
      <c r="HW117" s="743"/>
      <c r="HX117" s="743"/>
      <c r="HY117" s="743"/>
      <c r="HZ117" s="743"/>
      <c r="IA117" s="743"/>
      <c r="IB117" s="743"/>
      <c r="IC117" s="743"/>
      <c r="ID117" s="743"/>
      <c r="IE117" s="743"/>
      <c r="IF117" s="743"/>
      <c r="IG117" s="743"/>
      <c r="IH117" s="743"/>
      <c r="II117" s="743"/>
      <c r="IJ117" s="743"/>
      <c r="IK117" s="743"/>
      <c r="IL117" s="743"/>
      <c r="IM117" s="743"/>
      <c r="IN117" s="743"/>
      <c r="IO117" s="743"/>
      <c r="IP117" s="743"/>
      <c r="IQ117" s="743"/>
      <c r="IR117" s="743"/>
      <c r="IS117" s="743"/>
      <c r="IT117" s="743"/>
      <c r="IU117" s="743"/>
      <c r="IV117" s="743"/>
    </row>
    <row r="118" spans="1:256" s="744" customFormat="1" ht="16.5" customHeight="1" thickBot="1">
      <c r="A118" s="736"/>
      <c r="B118" s="745"/>
      <c r="C118" s="752"/>
      <c r="D118" s="746"/>
      <c r="E118" s="746"/>
      <c r="F118" s="746"/>
      <c r="G118" s="746"/>
      <c r="H118" s="739" t="s">
        <v>23</v>
      </c>
      <c r="I118" s="749"/>
      <c r="J118" s="747"/>
      <c r="K118" s="747"/>
      <c r="L118" s="747"/>
      <c r="M118" s="747"/>
      <c r="N118" s="747"/>
      <c r="O118" s="748"/>
      <c r="P118" s="742"/>
      <c r="Q118" s="743"/>
      <c r="R118" s="743"/>
      <c r="S118" s="743"/>
      <c r="T118" s="743"/>
      <c r="U118" s="743"/>
      <c r="V118" s="743"/>
      <c r="W118" s="743"/>
      <c r="X118" s="743"/>
      <c r="Y118" s="743"/>
      <c r="Z118" s="743"/>
      <c r="AA118" s="743"/>
      <c r="AB118" s="743"/>
      <c r="AC118" s="743"/>
      <c r="AD118" s="743"/>
      <c r="AE118" s="743"/>
      <c r="AF118" s="743"/>
      <c r="AG118" s="743"/>
      <c r="AH118" s="743"/>
      <c r="AI118" s="743"/>
      <c r="AJ118" s="743"/>
      <c r="AK118" s="743"/>
      <c r="AL118" s="743"/>
      <c r="AM118" s="743"/>
      <c r="AN118" s="743"/>
      <c r="AO118" s="743"/>
      <c r="AP118" s="743"/>
      <c r="AQ118" s="743"/>
      <c r="AR118" s="743"/>
      <c r="AS118" s="743"/>
      <c r="AT118" s="743"/>
      <c r="AU118" s="743"/>
      <c r="AV118" s="743"/>
      <c r="AW118" s="743"/>
      <c r="AX118" s="743"/>
      <c r="AY118" s="743"/>
      <c r="AZ118" s="743"/>
      <c r="BA118" s="743"/>
      <c r="BB118" s="743"/>
      <c r="BC118" s="743"/>
      <c r="BD118" s="743"/>
      <c r="BE118" s="743"/>
      <c r="BF118" s="743"/>
      <c r="BG118" s="743"/>
      <c r="BH118" s="743"/>
      <c r="BI118" s="743"/>
      <c r="BJ118" s="743"/>
      <c r="BK118" s="743"/>
      <c r="BL118" s="743"/>
      <c r="BM118" s="743"/>
      <c r="BN118" s="743"/>
      <c r="BO118" s="743"/>
      <c r="BP118" s="743"/>
      <c r="BQ118" s="743"/>
      <c r="BR118" s="743"/>
      <c r="BS118" s="743"/>
      <c r="BT118" s="743"/>
      <c r="BU118" s="743"/>
      <c r="BV118" s="743"/>
      <c r="BW118" s="743"/>
      <c r="BX118" s="743"/>
      <c r="BY118" s="743"/>
      <c r="BZ118" s="743"/>
      <c r="CA118" s="743"/>
      <c r="CB118" s="743"/>
      <c r="CC118" s="743"/>
      <c r="CD118" s="743"/>
      <c r="CE118" s="743"/>
      <c r="CF118" s="743"/>
      <c r="CG118" s="743"/>
      <c r="CH118" s="743"/>
      <c r="CI118" s="743"/>
      <c r="CJ118" s="743"/>
      <c r="CK118" s="743"/>
      <c r="CL118" s="743"/>
      <c r="CM118" s="743"/>
      <c r="CN118" s="743"/>
      <c r="CO118" s="743"/>
      <c r="CP118" s="743"/>
      <c r="CQ118" s="743"/>
      <c r="CR118" s="743"/>
      <c r="CS118" s="743"/>
      <c r="CT118" s="743"/>
      <c r="CU118" s="743"/>
      <c r="CV118" s="743"/>
      <c r="CW118" s="743"/>
      <c r="CX118" s="743"/>
      <c r="CY118" s="743"/>
      <c r="CZ118" s="743"/>
      <c r="DA118" s="743"/>
      <c r="DB118" s="743"/>
      <c r="DC118" s="743"/>
      <c r="DD118" s="743"/>
      <c r="DE118" s="743"/>
      <c r="DF118" s="743"/>
      <c r="DG118" s="743"/>
      <c r="DH118" s="743"/>
      <c r="DI118" s="743"/>
      <c r="DJ118" s="743"/>
      <c r="DK118" s="743"/>
      <c r="DL118" s="743"/>
      <c r="DM118" s="743"/>
      <c r="DN118" s="743"/>
      <c r="DO118" s="743"/>
      <c r="DP118" s="743"/>
      <c r="DQ118" s="743"/>
      <c r="DR118" s="743"/>
      <c r="DS118" s="743"/>
      <c r="DT118" s="743"/>
      <c r="DU118" s="743"/>
      <c r="DV118" s="743"/>
      <c r="DW118" s="743"/>
      <c r="DX118" s="743"/>
      <c r="DY118" s="743"/>
      <c r="DZ118" s="743"/>
      <c r="EA118" s="743"/>
      <c r="EB118" s="743"/>
      <c r="EC118" s="743"/>
      <c r="ED118" s="743"/>
      <c r="EE118" s="743"/>
      <c r="EF118" s="743"/>
      <c r="EG118" s="743"/>
      <c r="EH118" s="743"/>
      <c r="EI118" s="743"/>
      <c r="EJ118" s="743"/>
      <c r="EK118" s="743"/>
      <c r="EL118" s="743"/>
      <c r="EM118" s="743"/>
      <c r="EN118" s="743"/>
      <c r="EO118" s="743"/>
      <c r="EP118" s="743"/>
      <c r="EQ118" s="743"/>
      <c r="ER118" s="743"/>
      <c r="ES118" s="743"/>
      <c r="ET118" s="743"/>
      <c r="EU118" s="743"/>
      <c r="EV118" s="743"/>
      <c r="EW118" s="743"/>
      <c r="EX118" s="743"/>
      <c r="EY118" s="743"/>
      <c r="EZ118" s="743"/>
      <c r="FA118" s="743"/>
      <c r="FB118" s="743"/>
      <c r="FC118" s="743"/>
      <c r="FD118" s="743"/>
      <c r="FE118" s="743"/>
      <c r="FF118" s="743"/>
      <c r="FG118" s="743"/>
      <c r="FH118" s="743"/>
      <c r="FI118" s="743"/>
      <c r="FJ118" s="743"/>
      <c r="FK118" s="743"/>
      <c r="FL118" s="743"/>
      <c r="FM118" s="743"/>
      <c r="FN118" s="743"/>
      <c r="FO118" s="743"/>
      <c r="FP118" s="743"/>
      <c r="FQ118" s="743"/>
      <c r="FR118" s="743"/>
      <c r="FS118" s="743"/>
      <c r="FT118" s="743"/>
      <c r="FU118" s="743"/>
      <c r="FV118" s="743"/>
      <c r="FW118" s="743"/>
      <c r="FX118" s="743"/>
      <c r="FY118" s="743"/>
      <c r="FZ118" s="743"/>
      <c r="GA118" s="743"/>
      <c r="GB118" s="743"/>
      <c r="GC118" s="743"/>
      <c r="GD118" s="743"/>
      <c r="GE118" s="743"/>
      <c r="GF118" s="743"/>
      <c r="GG118" s="743"/>
      <c r="GH118" s="743"/>
      <c r="GI118" s="743"/>
      <c r="GJ118" s="743"/>
      <c r="GK118" s="743"/>
      <c r="GL118" s="743"/>
      <c r="GM118" s="743"/>
      <c r="GN118" s="743"/>
      <c r="GO118" s="743"/>
      <c r="GP118" s="743"/>
      <c r="GQ118" s="743"/>
      <c r="GR118" s="743"/>
      <c r="GS118" s="743"/>
      <c r="GT118" s="743"/>
      <c r="GU118" s="743"/>
      <c r="GV118" s="743"/>
      <c r="GW118" s="743"/>
      <c r="GX118" s="743"/>
      <c r="GY118" s="743"/>
      <c r="GZ118" s="743"/>
      <c r="HA118" s="743"/>
      <c r="HB118" s="743"/>
      <c r="HC118" s="743"/>
      <c r="HD118" s="743"/>
      <c r="HE118" s="743"/>
      <c r="HF118" s="743"/>
      <c r="HG118" s="743"/>
      <c r="HH118" s="743"/>
      <c r="HI118" s="743"/>
      <c r="HJ118" s="743"/>
      <c r="HK118" s="743"/>
      <c r="HL118" s="743"/>
      <c r="HM118" s="743"/>
      <c r="HN118" s="743"/>
      <c r="HO118" s="743"/>
      <c r="HP118" s="743"/>
      <c r="HQ118" s="743"/>
      <c r="HR118" s="743"/>
      <c r="HS118" s="743"/>
      <c r="HT118" s="743"/>
      <c r="HU118" s="743"/>
      <c r="HV118" s="743"/>
      <c r="HW118" s="743"/>
      <c r="HX118" s="743"/>
      <c r="HY118" s="743"/>
      <c r="HZ118" s="743"/>
      <c r="IA118" s="743"/>
      <c r="IB118" s="743"/>
      <c r="IC118" s="743"/>
      <c r="ID118" s="743"/>
      <c r="IE118" s="743"/>
      <c r="IF118" s="743"/>
      <c r="IG118" s="743"/>
      <c r="IH118" s="743"/>
      <c r="II118" s="743"/>
      <c r="IJ118" s="743"/>
      <c r="IK118" s="743"/>
      <c r="IL118" s="743"/>
      <c r="IM118" s="743"/>
      <c r="IN118" s="743"/>
      <c r="IO118" s="743"/>
      <c r="IP118" s="743"/>
      <c r="IQ118" s="743"/>
      <c r="IR118" s="743"/>
      <c r="IS118" s="743"/>
      <c r="IT118" s="743"/>
      <c r="IU118" s="743"/>
      <c r="IV118" s="743"/>
    </row>
    <row r="119" spans="1:256" s="735" customFormat="1" ht="15.75" customHeight="1" thickBot="1">
      <c r="A119" s="15"/>
      <c r="B119" s="712"/>
      <c r="C119" s="713"/>
      <c r="D119" s="714"/>
      <c r="E119" s="714"/>
      <c r="F119" s="714"/>
      <c r="G119" s="714"/>
      <c r="H119" s="750" t="s">
        <v>243</v>
      </c>
      <c r="I119" s="709">
        <v>990</v>
      </c>
      <c r="J119" s="710">
        <v>990</v>
      </c>
      <c r="K119" s="710">
        <v>990</v>
      </c>
      <c r="L119" s="710">
        <v>990</v>
      </c>
      <c r="M119" s="710">
        <v>990</v>
      </c>
      <c r="N119" s="710"/>
      <c r="O119" s="711"/>
      <c r="P119" s="14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744" customFormat="1" ht="16.5" customHeight="1" thickBot="1">
      <c r="A120" s="736"/>
      <c r="B120" s="737"/>
      <c r="C120" s="751"/>
      <c r="D120" s="738"/>
      <c r="E120" s="738"/>
      <c r="F120" s="738"/>
      <c r="G120" s="738"/>
      <c r="H120" s="739" t="s">
        <v>63</v>
      </c>
      <c r="I120" s="720">
        <v>250</v>
      </c>
      <c r="J120" s="721">
        <v>250</v>
      </c>
      <c r="K120" s="721">
        <v>250</v>
      </c>
      <c r="L120" s="721">
        <v>250</v>
      </c>
      <c r="M120" s="740"/>
      <c r="N120" s="740"/>
      <c r="O120" s="741"/>
      <c r="P120" s="742"/>
      <c r="Q120" s="743"/>
      <c r="R120" s="743"/>
      <c r="S120" s="743"/>
      <c r="T120" s="743"/>
      <c r="U120" s="743"/>
      <c r="V120" s="743"/>
      <c r="W120" s="743"/>
      <c r="X120" s="743"/>
      <c r="Y120" s="743"/>
      <c r="Z120" s="743"/>
      <c r="AA120" s="743"/>
      <c r="AB120" s="743"/>
      <c r="AC120" s="743"/>
      <c r="AD120" s="743"/>
      <c r="AE120" s="743"/>
      <c r="AF120" s="743"/>
      <c r="AG120" s="743"/>
      <c r="AH120" s="743"/>
      <c r="AI120" s="743"/>
      <c r="AJ120" s="743"/>
      <c r="AK120" s="743"/>
      <c r="AL120" s="743"/>
      <c r="AM120" s="743"/>
      <c r="AN120" s="743"/>
      <c r="AO120" s="743"/>
      <c r="AP120" s="743"/>
      <c r="AQ120" s="743"/>
      <c r="AR120" s="743"/>
      <c r="AS120" s="743"/>
      <c r="AT120" s="743"/>
      <c r="AU120" s="743"/>
      <c r="AV120" s="743"/>
      <c r="AW120" s="743"/>
      <c r="AX120" s="743"/>
      <c r="AY120" s="743"/>
      <c r="AZ120" s="743"/>
      <c r="BA120" s="743"/>
      <c r="BB120" s="743"/>
      <c r="BC120" s="743"/>
      <c r="BD120" s="743"/>
      <c r="BE120" s="743"/>
      <c r="BF120" s="743"/>
      <c r="BG120" s="743"/>
      <c r="BH120" s="743"/>
      <c r="BI120" s="743"/>
      <c r="BJ120" s="743"/>
      <c r="BK120" s="743"/>
      <c r="BL120" s="743"/>
      <c r="BM120" s="743"/>
      <c r="BN120" s="743"/>
      <c r="BO120" s="743"/>
      <c r="BP120" s="743"/>
      <c r="BQ120" s="743"/>
      <c r="BR120" s="743"/>
      <c r="BS120" s="743"/>
      <c r="BT120" s="743"/>
      <c r="BU120" s="743"/>
      <c r="BV120" s="743"/>
      <c r="BW120" s="743"/>
      <c r="BX120" s="743"/>
      <c r="BY120" s="743"/>
      <c r="BZ120" s="743"/>
      <c r="CA120" s="743"/>
      <c r="CB120" s="743"/>
      <c r="CC120" s="743"/>
      <c r="CD120" s="743"/>
      <c r="CE120" s="743"/>
      <c r="CF120" s="743"/>
      <c r="CG120" s="743"/>
      <c r="CH120" s="743"/>
      <c r="CI120" s="743"/>
      <c r="CJ120" s="743"/>
      <c r="CK120" s="743"/>
      <c r="CL120" s="743"/>
      <c r="CM120" s="743"/>
      <c r="CN120" s="743"/>
      <c r="CO120" s="743"/>
      <c r="CP120" s="743"/>
      <c r="CQ120" s="743"/>
      <c r="CR120" s="743"/>
      <c r="CS120" s="743"/>
      <c r="CT120" s="743"/>
      <c r="CU120" s="743"/>
      <c r="CV120" s="743"/>
      <c r="CW120" s="743"/>
      <c r="CX120" s="743"/>
      <c r="CY120" s="743"/>
      <c r="CZ120" s="743"/>
      <c r="DA120" s="743"/>
      <c r="DB120" s="743"/>
      <c r="DC120" s="743"/>
      <c r="DD120" s="743"/>
      <c r="DE120" s="743"/>
      <c r="DF120" s="743"/>
      <c r="DG120" s="743"/>
      <c r="DH120" s="743"/>
      <c r="DI120" s="743"/>
      <c r="DJ120" s="743"/>
      <c r="DK120" s="743"/>
      <c r="DL120" s="743"/>
      <c r="DM120" s="743"/>
      <c r="DN120" s="743"/>
      <c r="DO120" s="743"/>
      <c r="DP120" s="743"/>
      <c r="DQ120" s="743"/>
      <c r="DR120" s="743"/>
      <c r="DS120" s="743"/>
      <c r="DT120" s="743"/>
      <c r="DU120" s="743"/>
      <c r="DV120" s="743"/>
      <c r="DW120" s="743"/>
      <c r="DX120" s="743"/>
      <c r="DY120" s="743"/>
      <c r="DZ120" s="743"/>
      <c r="EA120" s="743"/>
      <c r="EB120" s="743"/>
      <c r="EC120" s="743"/>
      <c r="ED120" s="743"/>
      <c r="EE120" s="743"/>
      <c r="EF120" s="743"/>
      <c r="EG120" s="743"/>
      <c r="EH120" s="743"/>
      <c r="EI120" s="743"/>
      <c r="EJ120" s="743"/>
      <c r="EK120" s="743"/>
      <c r="EL120" s="743"/>
      <c r="EM120" s="743"/>
      <c r="EN120" s="743"/>
      <c r="EO120" s="743"/>
      <c r="EP120" s="743"/>
      <c r="EQ120" s="743"/>
      <c r="ER120" s="743"/>
      <c r="ES120" s="743"/>
      <c r="ET120" s="743"/>
      <c r="EU120" s="743"/>
      <c r="EV120" s="743"/>
      <c r="EW120" s="743"/>
      <c r="EX120" s="743"/>
      <c r="EY120" s="743"/>
      <c r="EZ120" s="743"/>
      <c r="FA120" s="743"/>
      <c r="FB120" s="743"/>
      <c r="FC120" s="743"/>
      <c r="FD120" s="743"/>
      <c r="FE120" s="743"/>
      <c r="FF120" s="743"/>
      <c r="FG120" s="743"/>
      <c r="FH120" s="743"/>
      <c r="FI120" s="743"/>
      <c r="FJ120" s="743"/>
      <c r="FK120" s="743"/>
      <c r="FL120" s="743"/>
      <c r="FM120" s="743"/>
      <c r="FN120" s="743"/>
      <c r="FO120" s="743"/>
      <c r="FP120" s="743"/>
      <c r="FQ120" s="743"/>
      <c r="FR120" s="743"/>
      <c r="FS120" s="743"/>
      <c r="FT120" s="743"/>
      <c r="FU120" s="743"/>
      <c r="FV120" s="743"/>
      <c r="FW120" s="743"/>
      <c r="FX120" s="743"/>
      <c r="FY120" s="743"/>
      <c r="FZ120" s="743"/>
      <c r="GA120" s="743"/>
      <c r="GB120" s="743"/>
      <c r="GC120" s="743"/>
      <c r="GD120" s="743"/>
      <c r="GE120" s="743"/>
      <c r="GF120" s="743"/>
      <c r="GG120" s="743"/>
      <c r="GH120" s="743"/>
      <c r="GI120" s="743"/>
      <c r="GJ120" s="743"/>
      <c r="GK120" s="743"/>
      <c r="GL120" s="743"/>
      <c r="GM120" s="743"/>
      <c r="GN120" s="743"/>
      <c r="GO120" s="743"/>
      <c r="GP120" s="743"/>
      <c r="GQ120" s="743"/>
      <c r="GR120" s="743"/>
      <c r="GS120" s="743"/>
      <c r="GT120" s="743"/>
      <c r="GU120" s="743"/>
      <c r="GV120" s="743"/>
      <c r="GW120" s="743"/>
      <c r="GX120" s="743"/>
      <c r="GY120" s="743"/>
      <c r="GZ120" s="743"/>
      <c r="HA120" s="743"/>
      <c r="HB120" s="743"/>
      <c r="HC120" s="743"/>
      <c r="HD120" s="743"/>
      <c r="HE120" s="743"/>
      <c r="HF120" s="743"/>
      <c r="HG120" s="743"/>
      <c r="HH120" s="743"/>
      <c r="HI120" s="743"/>
      <c r="HJ120" s="743"/>
      <c r="HK120" s="743"/>
      <c r="HL120" s="743"/>
      <c r="HM120" s="743"/>
      <c r="HN120" s="743"/>
      <c r="HO120" s="743"/>
      <c r="HP120" s="743"/>
      <c r="HQ120" s="743"/>
      <c r="HR120" s="743"/>
      <c r="HS120" s="743"/>
      <c r="HT120" s="743"/>
      <c r="HU120" s="743"/>
      <c r="HV120" s="743"/>
      <c r="HW120" s="743"/>
      <c r="HX120" s="743"/>
      <c r="HY120" s="743"/>
      <c r="HZ120" s="743"/>
      <c r="IA120" s="743"/>
      <c r="IB120" s="743"/>
      <c r="IC120" s="743"/>
      <c r="ID120" s="743"/>
      <c r="IE120" s="743"/>
      <c r="IF120" s="743"/>
      <c r="IG120" s="743"/>
      <c r="IH120" s="743"/>
      <c r="II120" s="743"/>
      <c r="IJ120" s="743"/>
      <c r="IK120" s="743"/>
      <c r="IL120" s="743"/>
      <c r="IM120" s="743"/>
      <c r="IN120" s="743"/>
      <c r="IO120" s="743"/>
      <c r="IP120" s="743"/>
      <c r="IQ120" s="743"/>
      <c r="IR120" s="743"/>
      <c r="IS120" s="743"/>
      <c r="IT120" s="743"/>
      <c r="IU120" s="743"/>
      <c r="IV120" s="743"/>
    </row>
    <row r="121" spans="1:256" s="744" customFormat="1" ht="16.5" customHeight="1" thickBot="1">
      <c r="A121" s="736"/>
      <c r="B121" s="745"/>
      <c r="C121" s="752"/>
      <c r="D121" s="746"/>
      <c r="E121" s="746"/>
      <c r="F121" s="746"/>
      <c r="G121" s="746"/>
      <c r="H121" s="739" t="s">
        <v>64</v>
      </c>
      <c r="I121" s="705"/>
      <c r="J121" s="706"/>
      <c r="K121" s="706"/>
      <c r="L121" s="706"/>
      <c r="M121" s="706">
        <v>10000</v>
      </c>
      <c r="N121" s="747"/>
      <c r="O121" s="748"/>
      <c r="P121" s="742"/>
      <c r="Q121" s="743"/>
      <c r="R121" s="743"/>
      <c r="S121" s="743"/>
      <c r="T121" s="743"/>
      <c r="U121" s="743"/>
      <c r="V121" s="743"/>
      <c r="W121" s="743"/>
      <c r="X121" s="743"/>
      <c r="Y121" s="743"/>
      <c r="Z121" s="743"/>
      <c r="AA121" s="743"/>
      <c r="AB121" s="743"/>
      <c r="AC121" s="743"/>
      <c r="AD121" s="743"/>
      <c r="AE121" s="743"/>
      <c r="AF121" s="743"/>
      <c r="AG121" s="743"/>
      <c r="AH121" s="743"/>
      <c r="AI121" s="743"/>
      <c r="AJ121" s="743"/>
      <c r="AK121" s="743"/>
      <c r="AL121" s="743"/>
      <c r="AM121" s="743"/>
      <c r="AN121" s="743"/>
      <c r="AO121" s="743"/>
      <c r="AP121" s="743"/>
      <c r="AQ121" s="743"/>
      <c r="AR121" s="743"/>
      <c r="AS121" s="743"/>
      <c r="AT121" s="743"/>
      <c r="AU121" s="743"/>
      <c r="AV121" s="743"/>
      <c r="AW121" s="743"/>
      <c r="AX121" s="743"/>
      <c r="AY121" s="743"/>
      <c r="AZ121" s="743"/>
      <c r="BA121" s="743"/>
      <c r="BB121" s="743"/>
      <c r="BC121" s="743"/>
      <c r="BD121" s="743"/>
      <c r="BE121" s="743"/>
      <c r="BF121" s="743"/>
      <c r="BG121" s="743"/>
      <c r="BH121" s="743"/>
      <c r="BI121" s="743"/>
      <c r="BJ121" s="743"/>
      <c r="BK121" s="743"/>
      <c r="BL121" s="743"/>
      <c r="BM121" s="743"/>
      <c r="BN121" s="743"/>
      <c r="BO121" s="743"/>
      <c r="BP121" s="743"/>
      <c r="BQ121" s="743"/>
      <c r="BR121" s="743"/>
      <c r="BS121" s="743"/>
      <c r="BT121" s="743"/>
      <c r="BU121" s="743"/>
      <c r="BV121" s="743"/>
      <c r="BW121" s="743"/>
      <c r="BX121" s="743"/>
      <c r="BY121" s="743"/>
      <c r="BZ121" s="743"/>
      <c r="CA121" s="743"/>
      <c r="CB121" s="743"/>
      <c r="CC121" s="743"/>
      <c r="CD121" s="743"/>
      <c r="CE121" s="743"/>
      <c r="CF121" s="743"/>
      <c r="CG121" s="743"/>
      <c r="CH121" s="743"/>
      <c r="CI121" s="743"/>
      <c r="CJ121" s="743"/>
      <c r="CK121" s="743"/>
      <c r="CL121" s="743"/>
      <c r="CM121" s="743"/>
      <c r="CN121" s="743"/>
      <c r="CO121" s="743"/>
      <c r="CP121" s="743"/>
      <c r="CQ121" s="743"/>
      <c r="CR121" s="743"/>
      <c r="CS121" s="743"/>
      <c r="CT121" s="743"/>
      <c r="CU121" s="743"/>
      <c r="CV121" s="743"/>
      <c r="CW121" s="743"/>
      <c r="CX121" s="743"/>
      <c r="CY121" s="743"/>
      <c r="CZ121" s="743"/>
      <c r="DA121" s="743"/>
      <c r="DB121" s="743"/>
      <c r="DC121" s="743"/>
      <c r="DD121" s="743"/>
      <c r="DE121" s="743"/>
      <c r="DF121" s="743"/>
      <c r="DG121" s="743"/>
      <c r="DH121" s="743"/>
      <c r="DI121" s="743"/>
      <c r="DJ121" s="743"/>
      <c r="DK121" s="743"/>
      <c r="DL121" s="743"/>
      <c r="DM121" s="743"/>
      <c r="DN121" s="743"/>
      <c r="DO121" s="743"/>
      <c r="DP121" s="743"/>
      <c r="DQ121" s="743"/>
      <c r="DR121" s="743"/>
      <c r="DS121" s="743"/>
      <c r="DT121" s="743"/>
      <c r="DU121" s="743"/>
      <c r="DV121" s="743"/>
      <c r="DW121" s="743"/>
      <c r="DX121" s="743"/>
      <c r="DY121" s="743"/>
      <c r="DZ121" s="743"/>
      <c r="EA121" s="743"/>
      <c r="EB121" s="743"/>
      <c r="EC121" s="743"/>
      <c r="ED121" s="743"/>
      <c r="EE121" s="743"/>
      <c r="EF121" s="743"/>
      <c r="EG121" s="743"/>
      <c r="EH121" s="743"/>
      <c r="EI121" s="743"/>
      <c r="EJ121" s="743"/>
      <c r="EK121" s="743"/>
      <c r="EL121" s="743"/>
      <c r="EM121" s="743"/>
      <c r="EN121" s="743"/>
      <c r="EO121" s="743"/>
      <c r="EP121" s="743"/>
      <c r="EQ121" s="743"/>
      <c r="ER121" s="743"/>
      <c r="ES121" s="743"/>
      <c r="ET121" s="743"/>
      <c r="EU121" s="743"/>
      <c r="EV121" s="743"/>
      <c r="EW121" s="743"/>
      <c r="EX121" s="743"/>
      <c r="EY121" s="743"/>
      <c r="EZ121" s="743"/>
      <c r="FA121" s="743"/>
      <c r="FB121" s="743"/>
      <c r="FC121" s="743"/>
      <c r="FD121" s="743"/>
      <c r="FE121" s="743"/>
      <c r="FF121" s="743"/>
      <c r="FG121" s="743"/>
      <c r="FH121" s="743"/>
      <c r="FI121" s="743"/>
      <c r="FJ121" s="743"/>
      <c r="FK121" s="743"/>
      <c r="FL121" s="743"/>
      <c r="FM121" s="743"/>
      <c r="FN121" s="743"/>
      <c r="FO121" s="743"/>
      <c r="FP121" s="743"/>
      <c r="FQ121" s="743"/>
      <c r="FR121" s="743"/>
      <c r="FS121" s="743"/>
      <c r="FT121" s="743"/>
      <c r="FU121" s="743"/>
      <c r="FV121" s="743"/>
      <c r="FW121" s="743"/>
      <c r="FX121" s="743"/>
      <c r="FY121" s="743"/>
      <c r="FZ121" s="743"/>
      <c r="GA121" s="743"/>
      <c r="GB121" s="743"/>
      <c r="GC121" s="743"/>
      <c r="GD121" s="743"/>
      <c r="GE121" s="743"/>
      <c r="GF121" s="743"/>
      <c r="GG121" s="743"/>
      <c r="GH121" s="743"/>
      <c r="GI121" s="743"/>
      <c r="GJ121" s="743"/>
      <c r="GK121" s="743"/>
      <c r="GL121" s="743"/>
      <c r="GM121" s="743"/>
      <c r="GN121" s="743"/>
      <c r="GO121" s="743"/>
      <c r="GP121" s="743"/>
      <c r="GQ121" s="743"/>
      <c r="GR121" s="743"/>
      <c r="GS121" s="743"/>
      <c r="GT121" s="743"/>
      <c r="GU121" s="743"/>
      <c r="GV121" s="743"/>
      <c r="GW121" s="743"/>
      <c r="GX121" s="743"/>
      <c r="GY121" s="743"/>
      <c r="GZ121" s="743"/>
      <c r="HA121" s="743"/>
      <c r="HB121" s="743"/>
      <c r="HC121" s="743"/>
      <c r="HD121" s="743"/>
      <c r="HE121" s="743"/>
      <c r="HF121" s="743"/>
      <c r="HG121" s="743"/>
      <c r="HH121" s="743"/>
      <c r="HI121" s="743"/>
      <c r="HJ121" s="743"/>
      <c r="HK121" s="743"/>
      <c r="HL121" s="743"/>
      <c r="HM121" s="743"/>
      <c r="HN121" s="743"/>
      <c r="HO121" s="743"/>
      <c r="HP121" s="743"/>
      <c r="HQ121" s="743"/>
      <c r="HR121" s="743"/>
      <c r="HS121" s="743"/>
      <c r="HT121" s="743"/>
      <c r="HU121" s="743"/>
      <c r="HV121" s="743"/>
      <c r="HW121" s="743"/>
      <c r="HX121" s="743"/>
      <c r="HY121" s="743"/>
      <c r="HZ121" s="743"/>
      <c r="IA121" s="743"/>
      <c r="IB121" s="743"/>
      <c r="IC121" s="743"/>
      <c r="ID121" s="743"/>
      <c r="IE121" s="743"/>
      <c r="IF121" s="743"/>
      <c r="IG121" s="743"/>
      <c r="IH121" s="743"/>
      <c r="II121" s="743"/>
      <c r="IJ121" s="743"/>
      <c r="IK121" s="743"/>
      <c r="IL121" s="743"/>
      <c r="IM121" s="743"/>
      <c r="IN121" s="743"/>
      <c r="IO121" s="743"/>
      <c r="IP121" s="743"/>
      <c r="IQ121" s="743"/>
      <c r="IR121" s="743"/>
      <c r="IS121" s="743"/>
      <c r="IT121" s="743"/>
      <c r="IU121" s="743"/>
      <c r="IV121" s="743"/>
    </row>
    <row r="122" spans="1:256" s="744" customFormat="1" ht="16.5" customHeight="1" thickBot="1">
      <c r="A122" s="736"/>
      <c r="B122" s="701">
        <v>23</v>
      </c>
      <c r="C122" s="702" t="s">
        <v>934</v>
      </c>
      <c r="D122" s="746"/>
      <c r="E122" s="746"/>
      <c r="F122" s="703"/>
      <c r="G122" s="746"/>
      <c r="H122" s="739" t="s">
        <v>885</v>
      </c>
      <c r="I122" s="749"/>
      <c r="J122" s="747"/>
      <c r="K122" s="747"/>
      <c r="L122" s="747"/>
      <c r="M122" s="747"/>
      <c r="N122" s="747"/>
      <c r="O122" s="748"/>
      <c r="P122" s="742"/>
      <c r="Q122" s="743"/>
      <c r="R122" s="743"/>
      <c r="S122" s="743"/>
      <c r="T122" s="743"/>
      <c r="U122" s="743"/>
      <c r="V122" s="743"/>
      <c r="W122" s="743"/>
      <c r="X122" s="743"/>
      <c r="Y122" s="743"/>
      <c r="Z122" s="743"/>
      <c r="AA122" s="743"/>
      <c r="AB122" s="743"/>
      <c r="AC122" s="743"/>
      <c r="AD122" s="743"/>
      <c r="AE122" s="743"/>
      <c r="AF122" s="743"/>
      <c r="AG122" s="743"/>
      <c r="AH122" s="743"/>
      <c r="AI122" s="743"/>
      <c r="AJ122" s="743"/>
      <c r="AK122" s="743"/>
      <c r="AL122" s="743"/>
      <c r="AM122" s="743"/>
      <c r="AN122" s="743"/>
      <c r="AO122" s="743"/>
      <c r="AP122" s="743"/>
      <c r="AQ122" s="743"/>
      <c r="AR122" s="743"/>
      <c r="AS122" s="743"/>
      <c r="AT122" s="743"/>
      <c r="AU122" s="743"/>
      <c r="AV122" s="743"/>
      <c r="AW122" s="743"/>
      <c r="AX122" s="743"/>
      <c r="AY122" s="743"/>
      <c r="AZ122" s="743"/>
      <c r="BA122" s="743"/>
      <c r="BB122" s="743"/>
      <c r="BC122" s="743"/>
      <c r="BD122" s="743"/>
      <c r="BE122" s="743"/>
      <c r="BF122" s="743"/>
      <c r="BG122" s="743"/>
      <c r="BH122" s="743"/>
      <c r="BI122" s="743"/>
      <c r="BJ122" s="743"/>
      <c r="BK122" s="743"/>
      <c r="BL122" s="743"/>
      <c r="BM122" s="743"/>
      <c r="BN122" s="743"/>
      <c r="BO122" s="743"/>
      <c r="BP122" s="743"/>
      <c r="BQ122" s="743"/>
      <c r="BR122" s="743"/>
      <c r="BS122" s="743"/>
      <c r="BT122" s="743"/>
      <c r="BU122" s="743"/>
      <c r="BV122" s="743"/>
      <c r="BW122" s="743"/>
      <c r="BX122" s="743"/>
      <c r="BY122" s="743"/>
      <c r="BZ122" s="743"/>
      <c r="CA122" s="743"/>
      <c r="CB122" s="743"/>
      <c r="CC122" s="743"/>
      <c r="CD122" s="743"/>
      <c r="CE122" s="743"/>
      <c r="CF122" s="743"/>
      <c r="CG122" s="743"/>
      <c r="CH122" s="743"/>
      <c r="CI122" s="743"/>
      <c r="CJ122" s="743"/>
      <c r="CK122" s="743"/>
      <c r="CL122" s="743"/>
      <c r="CM122" s="743"/>
      <c r="CN122" s="743"/>
      <c r="CO122" s="743"/>
      <c r="CP122" s="743"/>
      <c r="CQ122" s="743"/>
      <c r="CR122" s="743"/>
      <c r="CS122" s="743"/>
      <c r="CT122" s="743"/>
      <c r="CU122" s="743"/>
      <c r="CV122" s="743"/>
      <c r="CW122" s="743"/>
      <c r="CX122" s="743"/>
      <c r="CY122" s="743"/>
      <c r="CZ122" s="743"/>
      <c r="DA122" s="743"/>
      <c r="DB122" s="743"/>
      <c r="DC122" s="743"/>
      <c r="DD122" s="743"/>
      <c r="DE122" s="743"/>
      <c r="DF122" s="743"/>
      <c r="DG122" s="743"/>
      <c r="DH122" s="743"/>
      <c r="DI122" s="743"/>
      <c r="DJ122" s="743"/>
      <c r="DK122" s="743"/>
      <c r="DL122" s="743"/>
      <c r="DM122" s="743"/>
      <c r="DN122" s="743"/>
      <c r="DO122" s="743"/>
      <c r="DP122" s="743"/>
      <c r="DQ122" s="743"/>
      <c r="DR122" s="743"/>
      <c r="DS122" s="743"/>
      <c r="DT122" s="743"/>
      <c r="DU122" s="743"/>
      <c r="DV122" s="743"/>
      <c r="DW122" s="743"/>
      <c r="DX122" s="743"/>
      <c r="DY122" s="743"/>
      <c r="DZ122" s="743"/>
      <c r="EA122" s="743"/>
      <c r="EB122" s="743"/>
      <c r="EC122" s="743"/>
      <c r="ED122" s="743"/>
      <c r="EE122" s="743"/>
      <c r="EF122" s="743"/>
      <c r="EG122" s="743"/>
      <c r="EH122" s="743"/>
      <c r="EI122" s="743"/>
      <c r="EJ122" s="743"/>
      <c r="EK122" s="743"/>
      <c r="EL122" s="743"/>
      <c r="EM122" s="743"/>
      <c r="EN122" s="743"/>
      <c r="EO122" s="743"/>
      <c r="EP122" s="743"/>
      <c r="EQ122" s="743"/>
      <c r="ER122" s="743"/>
      <c r="ES122" s="743"/>
      <c r="ET122" s="743"/>
      <c r="EU122" s="743"/>
      <c r="EV122" s="743"/>
      <c r="EW122" s="743"/>
      <c r="EX122" s="743"/>
      <c r="EY122" s="743"/>
      <c r="EZ122" s="743"/>
      <c r="FA122" s="743"/>
      <c r="FB122" s="743"/>
      <c r="FC122" s="743"/>
      <c r="FD122" s="743"/>
      <c r="FE122" s="743"/>
      <c r="FF122" s="743"/>
      <c r="FG122" s="743"/>
      <c r="FH122" s="743"/>
      <c r="FI122" s="743"/>
      <c r="FJ122" s="743"/>
      <c r="FK122" s="743"/>
      <c r="FL122" s="743"/>
      <c r="FM122" s="743"/>
      <c r="FN122" s="743"/>
      <c r="FO122" s="743"/>
      <c r="FP122" s="743"/>
      <c r="FQ122" s="743"/>
      <c r="FR122" s="743"/>
      <c r="FS122" s="743"/>
      <c r="FT122" s="743"/>
      <c r="FU122" s="743"/>
      <c r="FV122" s="743"/>
      <c r="FW122" s="743"/>
      <c r="FX122" s="743"/>
      <c r="FY122" s="743"/>
      <c r="FZ122" s="743"/>
      <c r="GA122" s="743"/>
      <c r="GB122" s="743"/>
      <c r="GC122" s="743"/>
      <c r="GD122" s="743"/>
      <c r="GE122" s="743"/>
      <c r="GF122" s="743"/>
      <c r="GG122" s="743"/>
      <c r="GH122" s="743"/>
      <c r="GI122" s="743"/>
      <c r="GJ122" s="743"/>
      <c r="GK122" s="743"/>
      <c r="GL122" s="743"/>
      <c r="GM122" s="743"/>
      <c r="GN122" s="743"/>
      <c r="GO122" s="743"/>
      <c r="GP122" s="743"/>
      <c r="GQ122" s="743"/>
      <c r="GR122" s="743"/>
      <c r="GS122" s="743"/>
      <c r="GT122" s="743"/>
      <c r="GU122" s="743"/>
      <c r="GV122" s="743"/>
      <c r="GW122" s="743"/>
      <c r="GX122" s="743"/>
      <c r="GY122" s="743"/>
      <c r="GZ122" s="743"/>
      <c r="HA122" s="743"/>
      <c r="HB122" s="743"/>
      <c r="HC122" s="743"/>
      <c r="HD122" s="743"/>
      <c r="HE122" s="743"/>
      <c r="HF122" s="743"/>
      <c r="HG122" s="743"/>
      <c r="HH122" s="743"/>
      <c r="HI122" s="743"/>
      <c r="HJ122" s="743"/>
      <c r="HK122" s="743"/>
      <c r="HL122" s="743"/>
      <c r="HM122" s="743"/>
      <c r="HN122" s="743"/>
      <c r="HO122" s="743"/>
      <c r="HP122" s="743"/>
      <c r="HQ122" s="743"/>
      <c r="HR122" s="743"/>
      <c r="HS122" s="743"/>
      <c r="HT122" s="743"/>
      <c r="HU122" s="743"/>
      <c r="HV122" s="743"/>
      <c r="HW122" s="743"/>
      <c r="HX122" s="743"/>
      <c r="HY122" s="743"/>
      <c r="HZ122" s="743"/>
      <c r="IA122" s="743"/>
      <c r="IB122" s="743"/>
      <c r="IC122" s="743"/>
      <c r="ID122" s="743"/>
      <c r="IE122" s="743"/>
      <c r="IF122" s="743"/>
      <c r="IG122" s="743"/>
      <c r="IH122" s="743"/>
      <c r="II122" s="743"/>
      <c r="IJ122" s="743"/>
      <c r="IK122" s="743"/>
      <c r="IL122" s="743"/>
      <c r="IM122" s="743"/>
      <c r="IN122" s="743"/>
      <c r="IO122" s="743"/>
      <c r="IP122" s="743"/>
      <c r="IQ122" s="743"/>
      <c r="IR122" s="743"/>
      <c r="IS122" s="743"/>
      <c r="IT122" s="743"/>
      <c r="IU122" s="743"/>
      <c r="IV122" s="743"/>
    </row>
    <row r="123" spans="1:256" s="744" customFormat="1" ht="16.5" customHeight="1" thickBot="1">
      <c r="A123" s="736"/>
      <c r="B123" s="745"/>
      <c r="C123" s="752"/>
      <c r="D123" s="746"/>
      <c r="E123" s="746"/>
      <c r="F123" s="746"/>
      <c r="G123" s="746"/>
      <c r="H123" s="739" t="s">
        <v>23</v>
      </c>
      <c r="I123" s="749"/>
      <c r="J123" s="747"/>
      <c r="K123" s="747"/>
      <c r="L123" s="747"/>
      <c r="M123" s="747"/>
      <c r="N123" s="747"/>
      <c r="O123" s="748"/>
      <c r="P123" s="742"/>
      <c r="Q123" s="743"/>
      <c r="R123" s="743"/>
      <c r="S123" s="743"/>
      <c r="T123" s="743"/>
      <c r="U123" s="743"/>
      <c r="V123" s="743"/>
      <c r="W123" s="743"/>
      <c r="X123" s="743"/>
      <c r="Y123" s="743"/>
      <c r="Z123" s="743"/>
      <c r="AA123" s="743"/>
      <c r="AB123" s="743"/>
      <c r="AC123" s="743"/>
      <c r="AD123" s="743"/>
      <c r="AE123" s="743"/>
      <c r="AF123" s="743"/>
      <c r="AG123" s="743"/>
      <c r="AH123" s="743"/>
      <c r="AI123" s="743"/>
      <c r="AJ123" s="743"/>
      <c r="AK123" s="743"/>
      <c r="AL123" s="743"/>
      <c r="AM123" s="743"/>
      <c r="AN123" s="743"/>
      <c r="AO123" s="743"/>
      <c r="AP123" s="743"/>
      <c r="AQ123" s="743"/>
      <c r="AR123" s="743"/>
      <c r="AS123" s="743"/>
      <c r="AT123" s="743"/>
      <c r="AU123" s="743"/>
      <c r="AV123" s="743"/>
      <c r="AW123" s="743"/>
      <c r="AX123" s="743"/>
      <c r="AY123" s="743"/>
      <c r="AZ123" s="743"/>
      <c r="BA123" s="743"/>
      <c r="BB123" s="743"/>
      <c r="BC123" s="743"/>
      <c r="BD123" s="743"/>
      <c r="BE123" s="743"/>
      <c r="BF123" s="743"/>
      <c r="BG123" s="743"/>
      <c r="BH123" s="743"/>
      <c r="BI123" s="743"/>
      <c r="BJ123" s="743"/>
      <c r="BK123" s="743"/>
      <c r="BL123" s="743"/>
      <c r="BM123" s="743"/>
      <c r="BN123" s="743"/>
      <c r="BO123" s="743"/>
      <c r="BP123" s="743"/>
      <c r="BQ123" s="743"/>
      <c r="BR123" s="743"/>
      <c r="BS123" s="743"/>
      <c r="BT123" s="743"/>
      <c r="BU123" s="743"/>
      <c r="BV123" s="743"/>
      <c r="BW123" s="743"/>
      <c r="BX123" s="743"/>
      <c r="BY123" s="743"/>
      <c r="BZ123" s="743"/>
      <c r="CA123" s="743"/>
      <c r="CB123" s="743"/>
      <c r="CC123" s="743"/>
      <c r="CD123" s="743"/>
      <c r="CE123" s="743"/>
      <c r="CF123" s="743"/>
      <c r="CG123" s="743"/>
      <c r="CH123" s="743"/>
      <c r="CI123" s="743"/>
      <c r="CJ123" s="743"/>
      <c r="CK123" s="743"/>
      <c r="CL123" s="743"/>
      <c r="CM123" s="743"/>
      <c r="CN123" s="743"/>
      <c r="CO123" s="743"/>
      <c r="CP123" s="743"/>
      <c r="CQ123" s="743"/>
      <c r="CR123" s="743"/>
      <c r="CS123" s="743"/>
      <c r="CT123" s="743"/>
      <c r="CU123" s="743"/>
      <c r="CV123" s="743"/>
      <c r="CW123" s="743"/>
      <c r="CX123" s="743"/>
      <c r="CY123" s="743"/>
      <c r="CZ123" s="743"/>
      <c r="DA123" s="743"/>
      <c r="DB123" s="743"/>
      <c r="DC123" s="743"/>
      <c r="DD123" s="743"/>
      <c r="DE123" s="743"/>
      <c r="DF123" s="743"/>
      <c r="DG123" s="743"/>
      <c r="DH123" s="743"/>
      <c r="DI123" s="743"/>
      <c r="DJ123" s="743"/>
      <c r="DK123" s="743"/>
      <c r="DL123" s="743"/>
      <c r="DM123" s="743"/>
      <c r="DN123" s="743"/>
      <c r="DO123" s="743"/>
      <c r="DP123" s="743"/>
      <c r="DQ123" s="743"/>
      <c r="DR123" s="743"/>
      <c r="DS123" s="743"/>
      <c r="DT123" s="743"/>
      <c r="DU123" s="743"/>
      <c r="DV123" s="743"/>
      <c r="DW123" s="743"/>
      <c r="DX123" s="743"/>
      <c r="DY123" s="743"/>
      <c r="DZ123" s="743"/>
      <c r="EA123" s="743"/>
      <c r="EB123" s="743"/>
      <c r="EC123" s="743"/>
      <c r="ED123" s="743"/>
      <c r="EE123" s="743"/>
      <c r="EF123" s="743"/>
      <c r="EG123" s="743"/>
      <c r="EH123" s="743"/>
      <c r="EI123" s="743"/>
      <c r="EJ123" s="743"/>
      <c r="EK123" s="743"/>
      <c r="EL123" s="743"/>
      <c r="EM123" s="743"/>
      <c r="EN123" s="743"/>
      <c r="EO123" s="743"/>
      <c r="EP123" s="743"/>
      <c r="EQ123" s="743"/>
      <c r="ER123" s="743"/>
      <c r="ES123" s="743"/>
      <c r="ET123" s="743"/>
      <c r="EU123" s="743"/>
      <c r="EV123" s="743"/>
      <c r="EW123" s="743"/>
      <c r="EX123" s="743"/>
      <c r="EY123" s="743"/>
      <c r="EZ123" s="743"/>
      <c r="FA123" s="743"/>
      <c r="FB123" s="743"/>
      <c r="FC123" s="743"/>
      <c r="FD123" s="743"/>
      <c r="FE123" s="743"/>
      <c r="FF123" s="743"/>
      <c r="FG123" s="743"/>
      <c r="FH123" s="743"/>
      <c r="FI123" s="743"/>
      <c r="FJ123" s="743"/>
      <c r="FK123" s="743"/>
      <c r="FL123" s="743"/>
      <c r="FM123" s="743"/>
      <c r="FN123" s="743"/>
      <c r="FO123" s="743"/>
      <c r="FP123" s="743"/>
      <c r="FQ123" s="743"/>
      <c r="FR123" s="743"/>
      <c r="FS123" s="743"/>
      <c r="FT123" s="743"/>
      <c r="FU123" s="743"/>
      <c r="FV123" s="743"/>
      <c r="FW123" s="743"/>
      <c r="FX123" s="743"/>
      <c r="FY123" s="743"/>
      <c r="FZ123" s="743"/>
      <c r="GA123" s="743"/>
      <c r="GB123" s="743"/>
      <c r="GC123" s="743"/>
      <c r="GD123" s="743"/>
      <c r="GE123" s="743"/>
      <c r="GF123" s="743"/>
      <c r="GG123" s="743"/>
      <c r="GH123" s="743"/>
      <c r="GI123" s="743"/>
      <c r="GJ123" s="743"/>
      <c r="GK123" s="743"/>
      <c r="GL123" s="743"/>
      <c r="GM123" s="743"/>
      <c r="GN123" s="743"/>
      <c r="GO123" s="743"/>
      <c r="GP123" s="743"/>
      <c r="GQ123" s="743"/>
      <c r="GR123" s="743"/>
      <c r="GS123" s="743"/>
      <c r="GT123" s="743"/>
      <c r="GU123" s="743"/>
      <c r="GV123" s="743"/>
      <c r="GW123" s="743"/>
      <c r="GX123" s="743"/>
      <c r="GY123" s="743"/>
      <c r="GZ123" s="743"/>
      <c r="HA123" s="743"/>
      <c r="HB123" s="743"/>
      <c r="HC123" s="743"/>
      <c r="HD123" s="743"/>
      <c r="HE123" s="743"/>
      <c r="HF123" s="743"/>
      <c r="HG123" s="743"/>
      <c r="HH123" s="743"/>
      <c r="HI123" s="743"/>
      <c r="HJ123" s="743"/>
      <c r="HK123" s="743"/>
      <c r="HL123" s="743"/>
      <c r="HM123" s="743"/>
      <c r="HN123" s="743"/>
      <c r="HO123" s="743"/>
      <c r="HP123" s="743"/>
      <c r="HQ123" s="743"/>
      <c r="HR123" s="743"/>
      <c r="HS123" s="743"/>
      <c r="HT123" s="743"/>
      <c r="HU123" s="743"/>
      <c r="HV123" s="743"/>
      <c r="HW123" s="743"/>
      <c r="HX123" s="743"/>
      <c r="HY123" s="743"/>
      <c r="HZ123" s="743"/>
      <c r="IA123" s="743"/>
      <c r="IB123" s="743"/>
      <c r="IC123" s="743"/>
      <c r="ID123" s="743"/>
      <c r="IE123" s="743"/>
      <c r="IF123" s="743"/>
      <c r="IG123" s="743"/>
      <c r="IH123" s="743"/>
      <c r="II123" s="743"/>
      <c r="IJ123" s="743"/>
      <c r="IK123" s="743"/>
      <c r="IL123" s="743"/>
      <c r="IM123" s="743"/>
      <c r="IN123" s="743"/>
      <c r="IO123" s="743"/>
      <c r="IP123" s="743"/>
      <c r="IQ123" s="743"/>
      <c r="IR123" s="743"/>
      <c r="IS123" s="743"/>
      <c r="IT123" s="743"/>
      <c r="IU123" s="743"/>
      <c r="IV123" s="743"/>
    </row>
    <row r="124" spans="1:256" s="735" customFormat="1" ht="16.5" customHeight="1" thickBot="1">
      <c r="A124" s="15"/>
      <c r="B124" s="712"/>
      <c r="C124" s="713"/>
      <c r="D124" s="714"/>
      <c r="E124" s="714"/>
      <c r="F124" s="714">
        <v>250</v>
      </c>
      <c r="G124" s="714"/>
      <c r="H124" s="750" t="s">
        <v>243</v>
      </c>
      <c r="I124" s="709">
        <v>250</v>
      </c>
      <c r="J124" s="710">
        <v>250</v>
      </c>
      <c r="K124" s="710">
        <v>250</v>
      </c>
      <c r="L124" s="710">
        <v>250</v>
      </c>
      <c r="M124" s="710">
        <v>10000</v>
      </c>
      <c r="N124" s="710"/>
      <c r="O124" s="711"/>
      <c r="P124" s="14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744" customFormat="1" ht="16.5" customHeight="1" thickBot="1">
      <c r="A125" s="736"/>
      <c r="B125" s="737"/>
      <c r="C125" s="1145" t="s">
        <v>935</v>
      </c>
      <c r="D125" s="738"/>
      <c r="E125" s="738"/>
      <c r="F125" s="738"/>
      <c r="G125" s="738"/>
      <c r="H125" s="739" t="s">
        <v>63</v>
      </c>
      <c r="I125" s="720">
        <v>500</v>
      </c>
      <c r="J125" s="721">
        <v>0</v>
      </c>
      <c r="K125" s="721">
        <v>500</v>
      </c>
      <c r="L125" s="721">
        <v>500</v>
      </c>
      <c r="M125" s="721">
        <v>500</v>
      </c>
      <c r="N125" s="740"/>
      <c r="O125" s="741"/>
      <c r="P125" s="742"/>
      <c r="Q125" s="743"/>
      <c r="R125" s="743"/>
      <c r="S125" s="743"/>
      <c r="T125" s="743"/>
      <c r="U125" s="743"/>
      <c r="V125" s="743"/>
      <c r="W125" s="743"/>
      <c r="X125" s="743"/>
      <c r="Y125" s="743"/>
      <c r="Z125" s="743"/>
      <c r="AA125" s="743"/>
      <c r="AB125" s="743"/>
      <c r="AC125" s="743"/>
      <c r="AD125" s="743"/>
      <c r="AE125" s="743"/>
      <c r="AF125" s="743"/>
      <c r="AG125" s="743"/>
      <c r="AH125" s="743"/>
      <c r="AI125" s="743"/>
      <c r="AJ125" s="743"/>
      <c r="AK125" s="743"/>
      <c r="AL125" s="743"/>
      <c r="AM125" s="743"/>
      <c r="AN125" s="743"/>
      <c r="AO125" s="743"/>
      <c r="AP125" s="743"/>
      <c r="AQ125" s="743"/>
      <c r="AR125" s="743"/>
      <c r="AS125" s="743"/>
      <c r="AT125" s="743"/>
      <c r="AU125" s="743"/>
      <c r="AV125" s="743"/>
      <c r="AW125" s="743"/>
      <c r="AX125" s="743"/>
      <c r="AY125" s="743"/>
      <c r="AZ125" s="743"/>
      <c r="BA125" s="743"/>
      <c r="BB125" s="743"/>
      <c r="BC125" s="743"/>
      <c r="BD125" s="743"/>
      <c r="BE125" s="743"/>
      <c r="BF125" s="743"/>
      <c r="BG125" s="743"/>
      <c r="BH125" s="743"/>
      <c r="BI125" s="743"/>
      <c r="BJ125" s="743"/>
      <c r="BK125" s="743"/>
      <c r="BL125" s="743"/>
      <c r="BM125" s="743"/>
      <c r="BN125" s="743"/>
      <c r="BO125" s="743"/>
      <c r="BP125" s="743"/>
      <c r="BQ125" s="743"/>
      <c r="BR125" s="743"/>
      <c r="BS125" s="743"/>
      <c r="BT125" s="743"/>
      <c r="BU125" s="743"/>
      <c r="BV125" s="743"/>
      <c r="BW125" s="743"/>
      <c r="BX125" s="743"/>
      <c r="BY125" s="743"/>
      <c r="BZ125" s="743"/>
      <c r="CA125" s="743"/>
      <c r="CB125" s="743"/>
      <c r="CC125" s="743"/>
      <c r="CD125" s="743"/>
      <c r="CE125" s="743"/>
      <c r="CF125" s="743"/>
      <c r="CG125" s="743"/>
      <c r="CH125" s="743"/>
      <c r="CI125" s="743"/>
      <c r="CJ125" s="743"/>
      <c r="CK125" s="743"/>
      <c r="CL125" s="743"/>
      <c r="CM125" s="743"/>
      <c r="CN125" s="743"/>
      <c r="CO125" s="743"/>
      <c r="CP125" s="743"/>
      <c r="CQ125" s="743"/>
      <c r="CR125" s="743"/>
      <c r="CS125" s="743"/>
      <c r="CT125" s="743"/>
      <c r="CU125" s="743"/>
      <c r="CV125" s="743"/>
      <c r="CW125" s="743"/>
      <c r="CX125" s="743"/>
      <c r="CY125" s="743"/>
      <c r="CZ125" s="743"/>
      <c r="DA125" s="743"/>
      <c r="DB125" s="743"/>
      <c r="DC125" s="743"/>
      <c r="DD125" s="743"/>
      <c r="DE125" s="743"/>
      <c r="DF125" s="743"/>
      <c r="DG125" s="743"/>
      <c r="DH125" s="743"/>
      <c r="DI125" s="743"/>
      <c r="DJ125" s="743"/>
      <c r="DK125" s="743"/>
      <c r="DL125" s="743"/>
      <c r="DM125" s="743"/>
      <c r="DN125" s="743"/>
      <c r="DO125" s="743"/>
      <c r="DP125" s="743"/>
      <c r="DQ125" s="743"/>
      <c r="DR125" s="743"/>
      <c r="DS125" s="743"/>
      <c r="DT125" s="743"/>
      <c r="DU125" s="743"/>
      <c r="DV125" s="743"/>
      <c r="DW125" s="743"/>
      <c r="DX125" s="743"/>
      <c r="DY125" s="743"/>
      <c r="DZ125" s="743"/>
      <c r="EA125" s="743"/>
      <c r="EB125" s="743"/>
      <c r="EC125" s="743"/>
      <c r="ED125" s="743"/>
      <c r="EE125" s="743"/>
      <c r="EF125" s="743"/>
      <c r="EG125" s="743"/>
      <c r="EH125" s="743"/>
      <c r="EI125" s="743"/>
      <c r="EJ125" s="743"/>
      <c r="EK125" s="743"/>
      <c r="EL125" s="743"/>
      <c r="EM125" s="743"/>
      <c r="EN125" s="743"/>
      <c r="EO125" s="743"/>
      <c r="EP125" s="743"/>
      <c r="EQ125" s="743"/>
      <c r="ER125" s="743"/>
      <c r="ES125" s="743"/>
      <c r="ET125" s="743"/>
      <c r="EU125" s="743"/>
      <c r="EV125" s="743"/>
      <c r="EW125" s="743"/>
      <c r="EX125" s="743"/>
      <c r="EY125" s="743"/>
      <c r="EZ125" s="743"/>
      <c r="FA125" s="743"/>
      <c r="FB125" s="743"/>
      <c r="FC125" s="743"/>
      <c r="FD125" s="743"/>
      <c r="FE125" s="743"/>
      <c r="FF125" s="743"/>
      <c r="FG125" s="743"/>
      <c r="FH125" s="743"/>
      <c r="FI125" s="743"/>
      <c r="FJ125" s="743"/>
      <c r="FK125" s="743"/>
      <c r="FL125" s="743"/>
      <c r="FM125" s="743"/>
      <c r="FN125" s="743"/>
      <c r="FO125" s="743"/>
      <c r="FP125" s="743"/>
      <c r="FQ125" s="743"/>
      <c r="FR125" s="743"/>
      <c r="FS125" s="743"/>
      <c r="FT125" s="743"/>
      <c r="FU125" s="743"/>
      <c r="FV125" s="743"/>
      <c r="FW125" s="743"/>
      <c r="FX125" s="743"/>
      <c r="FY125" s="743"/>
      <c r="FZ125" s="743"/>
      <c r="GA125" s="743"/>
      <c r="GB125" s="743"/>
      <c r="GC125" s="743"/>
      <c r="GD125" s="743"/>
      <c r="GE125" s="743"/>
      <c r="GF125" s="743"/>
      <c r="GG125" s="743"/>
      <c r="GH125" s="743"/>
      <c r="GI125" s="743"/>
      <c r="GJ125" s="743"/>
      <c r="GK125" s="743"/>
      <c r="GL125" s="743"/>
      <c r="GM125" s="743"/>
      <c r="GN125" s="743"/>
      <c r="GO125" s="743"/>
      <c r="GP125" s="743"/>
      <c r="GQ125" s="743"/>
      <c r="GR125" s="743"/>
      <c r="GS125" s="743"/>
      <c r="GT125" s="743"/>
      <c r="GU125" s="743"/>
      <c r="GV125" s="743"/>
      <c r="GW125" s="743"/>
      <c r="GX125" s="743"/>
      <c r="GY125" s="743"/>
      <c r="GZ125" s="743"/>
      <c r="HA125" s="743"/>
      <c r="HB125" s="743"/>
      <c r="HC125" s="743"/>
      <c r="HD125" s="743"/>
      <c r="HE125" s="743"/>
      <c r="HF125" s="743"/>
      <c r="HG125" s="743"/>
      <c r="HH125" s="743"/>
      <c r="HI125" s="743"/>
      <c r="HJ125" s="743"/>
      <c r="HK125" s="743"/>
      <c r="HL125" s="743"/>
      <c r="HM125" s="743"/>
      <c r="HN125" s="743"/>
      <c r="HO125" s="743"/>
      <c r="HP125" s="743"/>
      <c r="HQ125" s="743"/>
      <c r="HR125" s="743"/>
      <c r="HS125" s="743"/>
      <c r="HT125" s="743"/>
      <c r="HU125" s="743"/>
      <c r="HV125" s="743"/>
      <c r="HW125" s="743"/>
      <c r="HX125" s="743"/>
      <c r="HY125" s="743"/>
      <c r="HZ125" s="743"/>
      <c r="IA125" s="743"/>
      <c r="IB125" s="743"/>
      <c r="IC125" s="743"/>
      <c r="ID125" s="743"/>
      <c r="IE125" s="743"/>
      <c r="IF125" s="743"/>
      <c r="IG125" s="743"/>
      <c r="IH125" s="743"/>
      <c r="II125" s="743"/>
      <c r="IJ125" s="743"/>
      <c r="IK125" s="743"/>
      <c r="IL125" s="743"/>
      <c r="IM125" s="743"/>
      <c r="IN125" s="743"/>
      <c r="IO125" s="743"/>
      <c r="IP125" s="743"/>
      <c r="IQ125" s="743"/>
      <c r="IR125" s="743"/>
      <c r="IS125" s="743"/>
      <c r="IT125" s="743"/>
      <c r="IU125" s="743"/>
      <c r="IV125" s="743"/>
    </row>
    <row r="126" spans="1:256" s="744" customFormat="1" ht="16.5" customHeight="1" thickBot="1">
      <c r="A126" s="736"/>
      <c r="B126" s="745"/>
      <c r="C126" s="1146"/>
      <c r="D126" s="746"/>
      <c r="E126" s="746"/>
      <c r="F126" s="746"/>
      <c r="G126" s="746"/>
      <c r="H126" s="739" t="s">
        <v>64</v>
      </c>
      <c r="I126" s="705"/>
      <c r="J126" s="706"/>
      <c r="K126" s="706"/>
      <c r="L126" s="706"/>
      <c r="M126" s="706"/>
      <c r="N126" s="747"/>
      <c r="O126" s="748"/>
      <c r="P126" s="742"/>
      <c r="Q126" s="743"/>
      <c r="R126" s="743"/>
      <c r="S126" s="743"/>
      <c r="T126" s="743"/>
      <c r="U126" s="743"/>
      <c r="V126" s="743"/>
      <c r="W126" s="743"/>
      <c r="X126" s="743"/>
      <c r="Y126" s="743"/>
      <c r="Z126" s="743"/>
      <c r="AA126" s="743"/>
      <c r="AB126" s="743"/>
      <c r="AC126" s="743"/>
      <c r="AD126" s="743"/>
      <c r="AE126" s="743"/>
      <c r="AF126" s="743"/>
      <c r="AG126" s="743"/>
      <c r="AH126" s="743"/>
      <c r="AI126" s="743"/>
      <c r="AJ126" s="743"/>
      <c r="AK126" s="743"/>
      <c r="AL126" s="743"/>
      <c r="AM126" s="743"/>
      <c r="AN126" s="743"/>
      <c r="AO126" s="743"/>
      <c r="AP126" s="743"/>
      <c r="AQ126" s="743"/>
      <c r="AR126" s="743"/>
      <c r="AS126" s="743"/>
      <c r="AT126" s="743"/>
      <c r="AU126" s="743"/>
      <c r="AV126" s="743"/>
      <c r="AW126" s="743"/>
      <c r="AX126" s="743"/>
      <c r="AY126" s="743"/>
      <c r="AZ126" s="743"/>
      <c r="BA126" s="743"/>
      <c r="BB126" s="743"/>
      <c r="BC126" s="743"/>
      <c r="BD126" s="743"/>
      <c r="BE126" s="743"/>
      <c r="BF126" s="743"/>
      <c r="BG126" s="743"/>
      <c r="BH126" s="743"/>
      <c r="BI126" s="743"/>
      <c r="BJ126" s="743"/>
      <c r="BK126" s="743"/>
      <c r="BL126" s="743"/>
      <c r="BM126" s="743"/>
      <c r="BN126" s="743"/>
      <c r="BO126" s="743"/>
      <c r="BP126" s="743"/>
      <c r="BQ126" s="743"/>
      <c r="BR126" s="743"/>
      <c r="BS126" s="743"/>
      <c r="BT126" s="743"/>
      <c r="BU126" s="743"/>
      <c r="BV126" s="743"/>
      <c r="BW126" s="743"/>
      <c r="BX126" s="743"/>
      <c r="BY126" s="743"/>
      <c r="BZ126" s="743"/>
      <c r="CA126" s="743"/>
      <c r="CB126" s="743"/>
      <c r="CC126" s="743"/>
      <c r="CD126" s="743"/>
      <c r="CE126" s="743"/>
      <c r="CF126" s="743"/>
      <c r="CG126" s="743"/>
      <c r="CH126" s="743"/>
      <c r="CI126" s="743"/>
      <c r="CJ126" s="743"/>
      <c r="CK126" s="743"/>
      <c r="CL126" s="743"/>
      <c r="CM126" s="743"/>
      <c r="CN126" s="743"/>
      <c r="CO126" s="743"/>
      <c r="CP126" s="743"/>
      <c r="CQ126" s="743"/>
      <c r="CR126" s="743"/>
      <c r="CS126" s="743"/>
      <c r="CT126" s="743"/>
      <c r="CU126" s="743"/>
      <c r="CV126" s="743"/>
      <c r="CW126" s="743"/>
      <c r="CX126" s="743"/>
      <c r="CY126" s="743"/>
      <c r="CZ126" s="743"/>
      <c r="DA126" s="743"/>
      <c r="DB126" s="743"/>
      <c r="DC126" s="743"/>
      <c r="DD126" s="743"/>
      <c r="DE126" s="743"/>
      <c r="DF126" s="743"/>
      <c r="DG126" s="743"/>
      <c r="DH126" s="743"/>
      <c r="DI126" s="743"/>
      <c r="DJ126" s="743"/>
      <c r="DK126" s="743"/>
      <c r="DL126" s="743"/>
      <c r="DM126" s="743"/>
      <c r="DN126" s="743"/>
      <c r="DO126" s="743"/>
      <c r="DP126" s="743"/>
      <c r="DQ126" s="743"/>
      <c r="DR126" s="743"/>
      <c r="DS126" s="743"/>
      <c r="DT126" s="743"/>
      <c r="DU126" s="743"/>
      <c r="DV126" s="743"/>
      <c r="DW126" s="743"/>
      <c r="DX126" s="743"/>
      <c r="DY126" s="743"/>
      <c r="DZ126" s="743"/>
      <c r="EA126" s="743"/>
      <c r="EB126" s="743"/>
      <c r="EC126" s="743"/>
      <c r="ED126" s="743"/>
      <c r="EE126" s="743"/>
      <c r="EF126" s="743"/>
      <c r="EG126" s="743"/>
      <c r="EH126" s="743"/>
      <c r="EI126" s="743"/>
      <c r="EJ126" s="743"/>
      <c r="EK126" s="743"/>
      <c r="EL126" s="743"/>
      <c r="EM126" s="743"/>
      <c r="EN126" s="743"/>
      <c r="EO126" s="743"/>
      <c r="EP126" s="743"/>
      <c r="EQ126" s="743"/>
      <c r="ER126" s="743"/>
      <c r="ES126" s="743"/>
      <c r="ET126" s="743"/>
      <c r="EU126" s="743"/>
      <c r="EV126" s="743"/>
      <c r="EW126" s="743"/>
      <c r="EX126" s="743"/>
      <c r="EY126" s="743"/>
      <c r="EZ126" s="743"/>
      <c r="FA126" s="743"/>
      <c r="FB126" s="743"/>
      <c r="FC126" s="743"/>
      <c r="FD126" s="743"/>
      <c r="FE126" s="743"/>
      <c r="FF126" s="743"/>
      <c r="FG126" s="743"/>
      <c r="FH126" s="743"/>
      <c r="FI126" s="743"/>
      <c r="FJ126" s="743"/>
      <c r="FK126" s="743"/>
      <c r="FL126" s="743"/>
      <c r="FM126" s="743"/>
      <c r="FN126" s="743"/>
      <c r="FO126" s="743"/>
      <c r="FP126" s="743"/>
      <c r="FQ126" s="743"/>
      <c r="FR126" s="743"/>
      <c r="FS126" s="743"/>
      <c r="FT126" s="743"/>
      <c r="FU126" s="743"/>
      <c r="FV126" s="743"/>
      <c r="FW126" s="743"/>
      <c r="FX126" s="743"/>
      <c r="FY126" s="743"/>
      <c r="FZ126" s="743"/>
      <c r="GA126" s="743"/>
      <c r="GB126" s="743"/>
      <c r="GC126" s="743"/>
      <c r="GD126" s="743"/>
      <c r="GE126" s="743"/>
      <c r="GF126" s="743"/>
      <c r="GG126" s="743"/>
      <c r="GH126" s="743"/>
      <c r="GI126" s="743"/>
      <c r="GJ126" s="743"/>
      <c r="GK126" s="743"/>
      <c r="GL126" s="743"/>
      <c r="GM126" s="743"/>
      <c r="GN126" s="743"/>
      <c r="GO126" s="743"/>
      <c r="GP126" s="743"/>
      <c r="GQ126" s="743"/>
      <c r="GR126" s="743"/>
      <c r="GS126" s="743"/>
      <c r="GT126" s="743"/>
      <c r="GU126" s="743"/>
      <c r="GV126" s="743"/>
      <c r="GW126" s="743"/>
      <c r="GX126" s="743"/>
      <c r="GY126" s="743"/>
      <c r="GZ126" s="743"/>
      <c r="HA126" s="743"/>
      <c r="HB126" s="743"/>
      <c r="HC126" s="743"/>
      <c r="HD126" s="743"/>
      <c r="HE126" s="743"/>
      <c r="HF126" s="743"/>
      <c r="HG126" s="743"/>
      <c r="HH126" s="743"/>
      <c r="HI126" s="743"/>
      <c r="HJ126" s="743"/>
      <c r="HK126" s="743"/>
      <c r="HL126" s="743"/>
      <c r="HM126" s="743"/>
      <c r="HN126" s="743"/>
      <c r="HO126" s="743"/>
      <c r="HP126" s="743"/>
      <c r="HQ126" s="743"/>
      <c r="HR126" s="743"/>
      <c r="HS126" s="743"/>
      <c r="HT126" s="743"/>
      <c r="HU126" s="743"/>
      <c r="HV126" s="743"/>
      <c r="HW126" s="743"/>
      <c r="HX126" s="743"/>
      <c r="HY126" s="743"/>
      <c r="HZ126" s="743"/>
      <c r="IA126" s="743"/>
      <c r="IB126" s="743"/>
      <c r="IC126" s="743"/>
      <c r="ID126" s="743"/>
      <c r="IE126" s="743"/>
      <c r="IF126" s="743"/>
      <c r="IG126" s="743"/>
      <c r="IH126" s="743"/>
      <c r="II126" s="743"/>
      <c r="IJ126" s="743"/>
      <c r="IK126" s="743"/>
      <c r="IL126" s="743"/>
      <c r="IM126" s="743"/>
      <c r="IN126" s="743"/>
      <c r="IO126" s="743"/>
      <c r="IP126" s="743"/>
      <c r="IQ126" s="743"/>
      <c r="IR126" s="743"/>
      <c r="IS126" s="743"/>
      <c r="IT126" s="743"/>
      <c r="IU126" s="743"/>
      <c r="IV126" s="743"/>
    </row>
    <row r="127" spans="1:256" s="744" customFormat="1" ht="16.5" customHeight="1" thickBot="1">
      <c r="A127" s="736"/>
      <c r="B127" s="701">
        <v>24</v>
      </c>
      <c r="C127" s="1146"/>
      <c r="D127" s="746"/>
      <c r="E127" s="746"/>
      <c r="F127" s="703">
        <v>500</v>
      </c>
      <c r="G127" s="746"/>
      <c r="H127" s="739" t="s">
        <v>885</v>
      </c>
      <c r="I127" s="749"/>
      <c r="J127" s="747"/>
      <c r="K127" s="706"/>
      <c r="L127" s="747"/>
      <c r="M127" s="747"/>
      <c r="N127" s="747"/>
      <c r="O127" s="748"/>
      <c r="P127" s="742"/>
      <c r="Q127" s="743"/>
      <c r="R127" s="743"/>
      <c r="S127" s="743"/>
      <c r="T127" s="743"/>
      <c r="U127" s="743"/>
      <c r="V127" s="743"/>
      <c r="W127" s="743"/>
      <c r="X127" s="743"/>
      <c r="Y127" s="743"/>
      <c r="Z127" s="743"/>
      <c r="AA127" s="743"/>
      <c r="AB127" s="743"/>
      <c r="AC127" s="743"/>
      <c r="AD127" s="743"/>
      <c r="AE127" s="743"/>
      <c r="AF127" s="743"/>
      <c r="AG127" s="743"/>
      <c r="AH127" s="743"/>
      <c r="AI127" s="743"/>
      <c r="AJ127" s="743"/>
      <c r="AK127" s="743"/>
      <c r="AL127" s="743"/>
      <c r="AM127" s="743"/>
      <c r="AN127" s="743"/>
      <c r="AO127" s="743"/>
      <c r="AP127" s="743"/>
      <c r="AQ127" s="743"/>
      <c r="AR127" s="743"/>
      <c r="AS127" s="743"/>
      <c r="AT127" s="743"/>
      <c r="AU127" s="743"/>
      <c r="AV127" s="743"/>
      <c r="AW127" s="743"/>
      <c r="AX127" s="743"/>
      <c r="AY127" s="743"/>
      <c r="AZ127" s="743"/>
      <c r="BA127" s="743"/>
      <c r="BB127" s="743"/>
      <c r="BC127" s="743"/>
      <c r="BD127" s="743"/>
      <c r="BE127" s="743"/>
      <c r="BF127" s="743"/>
      <c r="BG127" s="743"/>
      <c r="BH127" s="743"/>
      <c r="BI127" s="743"/>
      <c r="BJ127" s="743"/>
      <c r="BK127" s="743"/>
      <c r="BL127" s="743"/>
      <c r="BM127" s="743"/>
      <c r="BN127" s="743"/>
      <c r="BO127" s="743"/>
      <c r="BP127" s="743"/>
      <c r="BQ127" s="743"/>
      <c r="BR127" s="743"/>
      <c r="BS127" s="743"/>
      <c r="BT127" s="743"/>
      <c r="BU127" s="743"/>
      <c r="BV127" s="743"/>
      <c r="BW127" s="743"/>
      <c r="BX127" s="743"/>
      <c r="BY127" s="743"/>
      <c r="BZ127" s="743"/>
      <c r="CA127" s="743"/>
      <c r="CB127" s="743"/>
      <c r="CC127" s="743"/>
      <c r="CD127" s="743"/>
      <c r="CE127" s="743"/>
      <c r="CF127" s="743"/>
      <c r="CG127" s="743"/>
      <c r="CH127" s="743"/>
      <c r="CI127" s="743"/>
      <c r="CJ127" s="743"/>
      <c r="CK127" s="743"/>
      <c r="CL127" s="743"/>
      <c r="CM127" s="743"/>
      <c r="CN127" s="743"/>
      <c r="CO127" s="743"/>
      <c r="CP127" s="743"/>
      <c r="CQ127" s="743"/>
      <c r="CR127" s="743"/>
      <c r="CS127" s="743"/>
      <c r="CT127" s="743"/>
      <c r="CU127" s="743"/>
      <c r="CV127" s="743"/>
      <c r="CW127" s="743"/>
      <c r="CX127" s="743"/>
      <c r="CY127" s="743"/>
      <c r="CZ127" s="743"/>
      <c r="DA127" s="743"/>
      <c r="DB127" s="743"/>
      <c r="DC127" s="743"/>
      <c r="DD127" s="743"/>
      <c r="DE127" s="743"/>
      <c r="DF127" s="743"/>
      <c r="DG127" s="743"/>
      <c r="DH127" s="743"/>
      <c r="DI127" s="743"/>
      <c r="DJ127" s="743"/>
      <c r="DK127" s="743"/>
      <c r="DL127" s="743"/>
      <c r="DM127" s="743"/>
      <c r="DN127" s="743"/>
      <c r="DO127" s="743"/>
      <c r="DP127" s="743"/>
      <c r="DQ127" s="743"/>
      <c r="DR127" s="743"/>
      <c r="DS127" s="743"/>
      <c r="DT127" s="743"/>
      <c r="DU127" s="743"/>
      <c r="DV127" s="743"/>
      <c r="DW127" s="743"/>
      <c r="DX127" s="743"/>
      <c r="DY127" s="743"/>
      <c r="DZ127" s="743"/>
      <c r="EA127" s="743"/>
      <c r="EB127" s="743"/>
      <c r="EC127" s="743"/>
      <c r="ED127" s="743"/>
      <c r="EE127" s="743"/>
      <c r="EF127" s="743"/>
      <c r="EG127" s="743"/>
      <c r="EH127" s="743"/>
      <c r="EI127" s="743"/>
      <c r="EJ127" s="743"/>
      <c r="EK127" s="743"/>
      <c r="EL127" s="743"/>
      <c r="EM127" s="743"/>
      <c r="EN127" s="743"/>
      <c r="EO127" s="743"/>
      <c r="EP127" s="743"/>
      <c r="EQ127" s="743"/>
      <c r="ER127" s="743"/>
      <c r="ES127" s="743"/>
      <c r="ET127" s="743"/>
      <c r="EU127" s="743"/>
      <c r="EV127" s="743"/>
      <c r="EW127" s="743"/>
      <c r="EX127" s="743"/>
      <c r="EY127" s="743"/>
      <c r="EZ127" s="743"/>
      <c r="FA127" s="743"/>
      <c r="FB127" s="743"/>
      <c r="FC127" s="743"/>
      <c r="FD127" s="743"/>
      <c r="FE127" s="743"/>
      <c r="FF127" s="743"/>
      <c r="FG127" s="743"/>
      <c r="FH127" s="743"/>
      <c r="FI127" s="743"/>
      <c r="FJ127" s="743"/>
      <c r="FK127" s="743"/>
      <c r="FL127" s="743"/>
      <c r="FM127" s="743"/>
      <c r="FN127" s="743"/>
      <c r="FO127" s="743"/>
      <c r="FP127" s="743"/>
      <c r="FQ127" s="743"/>
      <c r="FR127" s="743"/>
      <c r="FS127" s="743"/>
      <c r="FT127" s="743"/>
      <c r="FU127" s="743"/>
      <c r="FV127" s="743"/>
      <c r="FW127" s="743"/>
      <c r="FX127" s="743"/>
      <c r="FY127" s="743"/>
      <c r="FZ127" s="743"/>
      <c r="GA127" s="743"/>
      <c r="GB127" s="743"/>
      <c r="GC127" s="743"/>
      <c r="GD127" s="743"/>
      <c r="GE127" s="743"/>
      <c r="GF127" s="743"/>
      <c r="GG127" s="743"/>
      <c r="GH127" s="743"/>
      <c r="GI127" s="743"/>
      <c r="GJ127" s="743"/>
      <c r="GK127" s="743"/>
      <c r="GL127" s="743"/>
      <c r="GM127" s="743"/>
      <c r="GN127" s="743"/>
      <c r="GO127" s="743"/>
      <c r="GP127" s="743"/>
      <c r="GQ127" s="743"/>
      <c r="GR127" s="743"/>
      <c r="GS127" s="743"/>
      <c r="GT127" s="743"/>
      <c r="GU127" s="743"/>
      <c r="GV127" s="743"/>
      <c r="GW127" s="743"/>
      <c r="GX127" s="743"/>
      <c r="GY127" s="743"/>
      <c r="GZ127" s="743"/>
      <c r="HA127" s="743"/>
      <c r="HB127" s="743"/>
      <c r="HC127" s="743"/>
      <c r="HD127" s="743"/>
      <c r="HE127" s="743"/>
      <c r="HF127" s="743"/>
      <c r="HG127" s="743"/>
      <c r="HH127" s="743"/>
      <c r="HI127" s="743"/>
      <c r="HJ127" s="743"/>
      <c r="HK127" s="743"/>
      <c r="HL127" s="743"/>
      <c r="HM127" s="743"/>
      <c r="HN127" s="743"/>
      <c r="HO127" s="743"/>
      <c r="HP127" s="743"/>
      <c r="HQ127" s="743"/>
      <c r="HR127" s="743"/>
      <c r="HS127" s="743"/>
      <c r="HT127" s="743"/>
      <c r="HU127" s="743"/>
      <c r="HV127" s="743"/>
      <c r="HW127" s="743"/>
      <c r="HX127" s="743"/>
      <c r="HY127" s="743"/>
      <c r="HZ127" s="743"/>
      <c r="IA127" s="743"/>
      <c r="IB127" s="743"/>
      <c r="IC127" s="743"/>
      <c r="ID127" s="743"/>
      <c r="IE127" s="743"/>
      <c r="IF127" s="743"/>
      <c r="IG127" s="743"/>
      <c r="IH127" s="743"/>
      <c r="II127" s="743"/>
      <c r="IJ127" s="743"/>
      <c r="IK127" s="743"/>
      <c r="IL127" s="743"/>
      <c r="IM127" s="743"/>
      <c r="IN127" s="743"/>
      <c r="IO127" s="743"/>
      <c r="IP127" s="743"/>
      <c r="IQ127" s="743"/>
      <c r="IR127" s="743"/>
      <c r="IS127" s="743"/>
      <c r="IT127" s="743"/>
      <c r="IU127" s="743"/>
      <c r="IV127" s="743"/>
    </row>
    <row r="128" spans="1:256" s="744" customFormat="1" ht="16.5" customHeight="1" thickBot="1">
      <c r="A128" s="736"/>
      <c r="B128" s="745"/>
      <c r="C128" s="1146"/>
      <c r="D128" s="746"/>
      <c r="E128" s="746"/>
      <c r="F128" s="746"/>
      <c r="G128" s="746"/>
      <c r="H128" s="739" t="s">
        <v>23</v>
      </c>
      <c r="I128" s="749"/>
      <c r="J128" s="747"/>
      <c r="K128" s="747"/>
      <c r="L128" s="747"/>
      <c r="M128" s="747"/>
      <c r="N128" s="747"/>
      <c r="O128" s="748"/>
      <c r="P128" s="742"/>
      <c r="Q128" s="743"/>
      <c r="R128" s="743"/>
      <c r="S128" s="743"/>
      <c r="T128" s="743"/>
      <c r="U128" s="743"/>
      <c r="V128" s="743"/>
      <c r="W128" s="743"/>
      <c r="X128" s="743"/>
      <c r="Y128" s="743"/>
      <c r="Z128" s="743"/>
      <c r="AA128" s="743"/>
      <c r="AB128" s="743"/>
      <c r="AC128" s="743"/>
      <c r="AD128" s="743"/>
      <c r="AE128" s="743"/>
      <c r="AF128" s="743"/>
      <c r="AG128" s="743"/>
      <c r="AH128" s="743"/>
      <c r="AI128" s="743"/>
      <c r="AJ128" s="743"/>
      <c r="AK128" s="743"/>
      <c r="AL128" s="743"/>
      <c r="AM128" s="743"/>
      <c r="AN128" s="743"/>
      <c r="AO128" s="743"/>
      <c r="AP128" s="743"/>
      <c r="AQ128" s="743"/>
      <c r="AR128" s="743"/>
      <c r="AS128" s="743"/>
      <c r="AT128" s="743"/>
      <c r="AU128" s="743"/>
      <c r="AV128" s="743"/>
      <c r="AW128" s="743"/>
      <c r="AX128" s="743"/>
      <c r="AY128" s="743"/>
      <c r="AZ128" s="743"/>
      <c r="BA128" s="743"/>
      <c r="BB128" s="743"/>
      <c r="BC128" s="743"/>
      <c r="BD128" s="743"/>
      <c r="BE128" s="743"/>
      <c r="BF128" s="743"/>
      <c r="BG128" s="743"/>
      <c r="BH128" s="743"/>
      <c r="BI128" s="743"/>
      <c r="BJ128" s="743"/>
      <c r="BK128" s="743"/>
      <c r="BL128" s="743"/>
      <c r="BM128" s="743"/>
      <c r="BN128" s="743"/>
      <c r="BO128" s="743"/>
      <c r="BP128" s="743"/>
      <c r="BQ128" s="743"/>
      <c r="BR128" s="743"/>
      <c r="BS128" s="743"/>
      <c r="BT128" s="743"/>
      <c r="BU128" s="743"/>
      <c r="BV128" s="743"/>
      <c r="BW128" s="743"/>
      <c r="BX128" s="743"/>
      <c r="BY128" s="743"/>
      <c r="BZ128" s="743"/>
      <c r="CA128" s="743"/>
      <c r="CB128" s="743"/>
      <c r="CC128" s="743"/>
      <c r="CD128" s="743"/>
      <c r="CE128" s="743"/>
      <c r="CF128" s="743"/>
      <c r="CG128" s="743"/>
      <c r="CH128" s="743"/>
      <c r="CI128" s="743"/>
      <c r="CJ128" s="743"/>
      <c r="CK128" s="743"/>
      <c r="CL128" s="743"/>
      <c r="CM128" s="743"/>
      <c r="CN128" s="743"/>
      <c r="CO128" s="743"/>
      <c r="CP128" s="743"/>
      <c r="CQ128" s="743"/>
      <c r="CR128" s="743"/>
      <c r="CS128" s="743"/>
      <c r="CT128" s="743"/>
      <c r="CU128" s="743"/>
      <c r="CV128" s="743"/>
      <c r="CW128" s="743"/>
      <c r="CX128" s="743"/>
      <c r="CY128" s="743"/>
      <c r="CZ128" s="743"/>
      <c r="DA128" s="743"/>
      <c r="DB128" s="743"/>
      <c r="DC128" s="743"/>
      <c r="DD128" s="743"/>
      <c r="DE128" s="743"/>
      <c r="DF128" s="743"/>
      <c r="DG128" s="743"/>
      <c r="DH128" s="743"/>
      <c r="DI128" s="743"/>
      <c r="DJ128" s="743"/>
      <c r="DK128" s="743"/>
      <c r="DL128" s="743"/>
      <c r="DM128" s="743"/>
      <c r="DN128" s="743"/>
      <c r="DO128" s="743"/>
      <c r="DP128" s="743"/>
      <c r="DQ128" s="743"/>
      <c r="DR128" s="743"/>
      <c r="DS128" s="743"/>
      <c r="DT128" s="743"/>
      <c r="DU128" s="743"/>
      <c r="DV128" s="743"/>
      <c r="DW128" s="743"/>
      <c r="DX128" s="743"/>
      <c r="DY128" s="743"/>
      <c r="DZ128" s="743"/>
      <c r="EA128" s="743"/>
      <c r="EB128" s="743"/>
      <c r="EC128" s="743"/>
      <c r="ED128" s="743"/>
      <c r="EE128" s="743"/>
      <c r="EF128" s="743"/>
      <c r="EG128" s="743"/>
      <c r="EH128" s="743"/>
      <c r="EI128" s="743"/>
      <c r="EJ128" s="743"/>
      <c r="EK128" s="743"/>
      <c r="EL128" s="743"/>
      <c r="EM128" s="743"/>
      <c r="EN128" s="743"/>
      <c r="EO128" s="743"/>
      <c r="EP128" s="743"/>
      <c r="EQ128" s="743"/>
      <c r="ER128" s="743"/>
      <c r="ES128" s="743"/>
      <c r="ET128" s="743"/>
      <c r="EU128" s="743"/>
      <c r="EV128" s="743"/>
      <c r="EW128" s="743"/>
      <c r="EX128" s="743"/>
      <c r="EY128" s="743"/>
      <c r="EZ128" s="743"/>
      <c r="FA128" s="743"/>
      <c r="FB128" s="743"/>
      <c r="FC128" s="743"/>
      <c r="FD128" s="743"/>
      <c r="FE128" s="743"/>
      <c r="FF128" s="743"/>
      <c r="FG128" s="743"/>
      <c r="FH128" s="743"/>
      <c r="FI128" s="743"/>
      <c r="FJ128" s="743"/>
      <c r="FK128" s="743"/>
      <c r="FL128" s="743"/>
      <c r="FM128" s="743"/>
      <c r="FN128" s="743"/>
      <c r="FO128" s="743"/>
      <c r="FP128" s="743"/>
      <c r="FQ128" s="743"/>
      <c r="FR128" s="743"/>
      <c r="FS128" s="743"/>
      <c r="FT128" s="743"/>
      <c r="FU128" s="743"/>
      <c r="FV128" s="743"/>
      <c r="FW128" s="743"/>
      <c r="FX128" s="743"/>
      <c r="FY128" s="743"/>
      <c r="FZ128" s="743"/>
      <c r="GA128" s="743"/>
      <c r="GB128" s="743"/>
      <c r="GC128" s="743"/>
      <c r="GD128" s="743"/>
      <c r="GE128" s="743"/>
      <c r="GF128" s="743"/>
      <c r="GG128" s="743"/>
      <c r="GH128" s="743"/>
      <c r="GI128" s="743"/>
      <c r="GJ128" s="743"/>
      <c r="GK128" s="743"/>
      <c r="GL128" s="743"/>
      <c r="GM128" s="743"/>
      <c r="GN128" s="743"/>
      <c r="GO128" s="743"/>
      <c r="GP128" s="743"/>
      <c r="GQ128" s="743"/>
      <c r="GR128" s="743"/>
      <c r="GS128" s="743"/>
      <c r="GT128" s="743"/>
      <c r="GU128" s="743"/>
      <c r="GV128" s="743"/>
      <c r="GW128" s="743"/>
      <c r="GX128" s="743"/>
      <c r="GY128" s="743"/>
      <c r="GZ128" s="743"/>
      <c r="HA128" s="743"/>
      <c r="HB128" s="743"/>
      <c r="HC128" s="743"/>
      <c r="HD128" s="743"/>
      <c r="HE128" s="743"/>
      <c r="HF128" s="743"/>
      <c r="HG128" s="743"/>
      <c r="HH128" s="743"/>
      <c r="HI128" s="743"/>
      <c r="HJ128" s="743"/>
      <c r="HK128" s="743"/>
      <c r="HL128" s="743"/>
      <c r="HM128" s="743"/>
      <c r="HN128" s="743"/>
      <c r="HO128" s="743"/>
      <c r="HP128" s="743"/>
      <c r="HQ128" s="743"/>
      <c r="HR128" s="743"/>
      <c r="HS128" s="743"/>
      <c r="HT128" s="743"/>
      <c r="HU128" s="743"/>
      <c r="HV128" s="743"/>
      <c r="HW128" s="743"/>
      <c r="HX128" s="743"/>
      <c r="HY128" s="743"/>
      <c r="HZ128" s="743"/>
      <c r="IA128" s="743"/>
      <c r="IB128" s="743"/>
      <c r="IC128" s="743"/>
      <c r="ID128" s="743"/>
      <c r="IE128" s="743"/>
      <c r="IF128" s="743"/>
      <c r="IG128" s="743"/>
      <c r="IH128" s="743"/>
      <c r="II128" s="743"/>
      <c r="IJ128" s="743"/>
      <c r="IK128" s="743"/>
      <c r="IL128" s="743"/>
      <c r="IM128" s="743"/>
      <c r="IN128" s="743"/>
      <c r="IO128" s="743"/>
      <c r="IP128" s="743"/>
      <c r="IQ128" s="743"/>
      <c r="IR128" s="743"/>
      <c r="IS128" s="743"/>
      <c r="IT128" s="743"/>
      <c r="IU128" s="743"/>
      <c r="IV128" s="743"/>
    </row>
    <row r="129" spans="1:256" s="735" customFormat="1" ht="16.5" customHeight="1" thickBot="1">
      <c r="A129" s="15"/>
      <c r="B129" s="712"/>
      <c r="C129" s="1147"/>
      <c r="D129" s="714"/>
      <c r="E129" s="714"/>
      <c r="F129" s="714"/>
      <c r="G129" s="714"/>
      <c r="H129" s="750" t="s">
        <v>243</v>
      </c>
      <c r="I129" s="709">
        <v>500</v>
      </c>
      <c r="J129" s="710">
        <v>0</v>
      </c>
      <c r="K129" s="710">
        <v>500</v>
      </c>
      <c r="L129" s="710">
        <v>500</v>
      </c>
      <c r="M129" s="710">
        <v>500</v>
      </c>
      <c r="N129" s="710"/>
      <c r="O129" s="711"/>
      <c r="P129" s="14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744" customFormat="1" ht="16.5" customHeight="1" thickBot="1">
      <c r="A130" s="736"/>
      <c r="B130" s="737"/>
      <c r="C130" s="751"/>
      <c r="D130" s="738"/>
      <c r="E130" s="738"/>
      <c r="F130" s="738"/>
      <c r="G130" s="738"/>
      <c r="H130" s="739" t="s">
        <v>63</v>
      </c>
      <c r="I130" s="720">
        <v>120</v>
      </c>
      <c r="J130" s="721">
        <v>0</v>
      </c>
      <c r="K130" s="721">
        <v>120</v>
      </c>
      <c r="L130" s="721">
        <v>120</v>
      </c>
      <c r="M130" s="721">
        <v>120</v>
      </c>
      <c r="N130" s="740"/>
      <c r="O130" s="741"/>
      <c r="P130" s="742"/>
      <c r="Q130" s="743"/>
      <c r="R130" s="743"/>
      <c r="S130" s="743"/>
      <c r="T130" s="743"/>
      <c r="U130" s="743"/>
      <c r="V130" s="743"/>
      <c r="W130" s="743"/>
      <c r="X130" s="743"/>
      <c r="Y130" s="743"/>
      <c r="Z130" s="743"/>
      <c r="AA130" s="743"/>
      <c r="AB130" s="743"/>
      <c r="AC130" s="743"/>
      <c r="AD130" s="743"/>
      <c r="AE130" s="743"/>
      <c r="AF130" s="743"/>
      <c r="AG130" s="743"/>
      <c r="AH130" s="743"/>
      <c r="AI130" s="743"/>
      <c r="AJ130" s="743"/>
      <c r="AK130" s="743"/>
      <c r="AL130" s="743"/>
      <c r="AM130" s="743"/>
      <c r="AN130" s="743"/>
      <c r="AO130" s="743"/>
      <c r="AP130" s="743"/>
      <c r="AQ130" s="743"/>
      <c r="AR130" s="743"/>
      <c r="AS130" s="743"/>
      <c r="AT130" s="743"/>
      <c r="AU130" s="743"/>
      <c r="AV130" s="743"/>
      <c r="AW130" s="743"/>
      <c r="AX130" s="743"/>
      <c r="AY130" s="743"/>
      <c r="AZ130" s="743"/>
      <c r="BA130" s="743"/>
      <c r="BB130" s="743"/>
      <c r="BC130" s="743"/>
      <c r="BD130" s="743"/>
      <c r="BE130" s="743"/>
      <c r="BF130" s="743"/>
      <c r="BG130" s="743"/>
      <c r="BH130" s="743"/>
      <c r="BI130" s="743"/>
      <c r="BJ130" s="743"/>
      <c r="BK130" s="743"/>
      <c r="BL130" s="743"/>
      <c r="BM130" s="743"/>
      <c r="BN130" s="743"/>
      <c r="BO130" s="743"/>
      <c r="BP130" s="743"/>
      <c r="BQ130" s="743"/>
      <c r="BR130" s="743"/>
      <c r="BS130" s="743"/>
      <c r="BT130" s="743"/>
      <c r="BU130" s="743"/>
      <c r="BV130" s="743"/>
      <c r="BW130" s="743"/>
      <c r="BX130" s="743"/>
      <c r="BY130" s="743"/>
      <c r="BZ130" s="743"/>
      <c r="CA130" s="743"/>
      <c r="CB130" s="743"/>
      <c r="CC130" s="743"/>
      <c r="CD130" s="743"/>
      <c r="CE130" s="743"/>
      <c r="CF130" s="743"/>
      <c r="CG130" s="743"/>
      <c r="CH130" s="743"/>
      <c r="CI130" s="743"/>
      <c r="CJ130" s="743"/>
      <c r="CK130" s="743"/>
      <c r="CL130" s="743"/>
      <c r="CM130" s="743"/>
      <c r="CN130" s="743"/>
      <c r="CO130" s="743"/>
      <c r="CP130" s="743"/>
      <c r="CQ130" s="743"/>
      <c r="CR130" s="743"/>
      <c r="CS130" s="743"/>
      <c r="CT130" s="743"/>
      <c r="CU130" s="743"/>
      <c r="CV130" s="743"/>
      <c r="CW130" s="743"/>
      <c r="CX130" s="743"/>
      <c r="CY130" s="743"/>
      <c r="CZ130" s="743"/>
      <c r="DA130" s="743"/>
      <c r="DB130" s="743"/>
      <c r="DC130" s="743"/>
      <c r="DD130" s="743"/>
      <c r="DE130" s="743"/>
      <c r="DF130" s="743"/>
      <c r="DG130" s="743"/>
      <c r="DH130" s="743"/>
      <c r="DI130" s="743"/>
      <c r="DJ130" s="743"/>
      <c r="DK130" s="743"/>
      <c r="DL130" s="743"/>
      <c r="DM130" s="743"/>
      <c r="DN130" s="743"/>
      <c r="DO130" s="743"/>
      <c r="DP130" s="743"/>
      <c r="DQ130" s="743"/>
      <c r="DR130" s="743"/>
      <c r="DS130" s="743"/>
      <c r="DT130" s="743"/>
      <c r="DU130" s="743"/>
      <c r="DV130" s="743"/>
      <c r="DW130" s="743"/>
      <c r="DX130" s="743"/>
      <c r="DY130" s="743"/>
      <c r="DZ130" s="743"/>
      <c r="EA130" s="743"/>
      <c r="EB130" s="743"/>
      <c r="EC130" s="743"/>
      <c r="ED130" s="743"/>
      <c r="EE130" s="743"/>
      <c r="EF130" s="743"/>
      <c r="EG130" s="743"/>
      <c r="EH130" s="743"/>
      <c r="EI130" s="743"/>
      <c r="EJ130" s="743"/>
      <c r="EK130" s="743"/>
      <c r="EL130" s="743"/>
      <c r="EM130" s="743"/>
      <c r="EN130" s="743"/>
      <c r="EO130" s="743"/>
      <c r="EP130" s="743"/>
      <c r="EQ130" s="743"/>
      <c r="ER130" s="743"/>
      <c r="ES130" s="743"/>
      <c r="ET130" s="743"/>
      <c r="EU130" s="743"/>
      <c r="EV130" s="743"/>
      <c r="EW130" s="743"/>
      <c r="EX130" s="743"/>
      <c r="EY130" s="743"/>
      <c r="EZ130" s="743"/>
      <c r="FA130" s="743"/>
      <c r="FB130" s="743"/>
      <c r="FC130" s="743"/>
      <c r="FD130" s="743"/>
      <c r="FE130" s="743"/>
      <c r="FF130" s="743"/>
      <c r="FG130" s="743"/>
      <c r="FH130" s="743"/>
      <c r="FI130" s="743"/>
      <c r="FJ130" s="743"/>
      <c r="FK130" s="743"/>
      <c r="FL130" s="743"/>
      <c r="FM130" s="743"/>
      <c r="FN130" s="743"/>
      <c r="FO130" s="743"/>
      <c r="FP130" s="743"/>
      <c r="FQ130" s="743"/>
      <c r="FR130" s="743"/>
      <c r="FS130" s="743"/>
      <c r="FT130" s="743"/>
      <c r="FU130" s="743"/>
      <c r="FV130" s="743"/>
      <c r="FW130" s="743"/>
      <c r="FX130" s="743"/>
      <c r="FY130" s="743"/>
      <c r="FZ130" s="743"/>
      <c r="GA130" s="743"/>
      <c r="GB130" s="743"/>
      <c r="GC130" s="743"/>
      <c r="GD130" s="743"/>
      <c r="GE130" s="743"/>
      <c r="GF130" s="743"/>
      <c r="GG130" s="743"/>
      <c r="GH130" s="743"/>
      <c r="GI130" s="743"/>
      <c r="GJ130" s="743"/>
      <c r="GK130" s="743"/>
      <c r="GL130" s="743"/>
      <c r="GM130" s="743"/>
      <c r="GN130" s="743"/>
      <c r="GO130" s="743"/>
      <c r="GP130" s="743"/>
      <c r="GQ130" s="743"/>
      <c r="GR130" s="743"/>
      <c r="GS130" s="743"/>
      <c r="GT130" s="743"/>
      <c r="GU130" s="743"/>
      <c r="GV130" s="743"/>
      <c r="GW130" s="743"/>
      <c r="GX130" s="743"/>
      <c r="GY130" s="743"/>
      <c r="GZ130" s="743"/>
      <c r="HA130" s="743"/>
      <c r="HB130" s="743"/>
      <c r="HC130" s="743"/>
      <c r="HD130" s="743"/>
      <c r="HE130" s="743"/>
      <c r="HF130" s="743"/>
      <c r="HG130" s="743"/>
      <c r="HH130" s="743"/>
      <c r="HI130" s="743"/>
      <c r="HJ130" s="743"/>
      <c r="HK130" s="743"/>
      <c r="HL130" s="743"/>
      <c r="HM130" s="743"/>
      <c r="HN130" s="743"/>
      <c r="HO130" s="743"/>
      <c r="HP130" s="743"/>
      <c r="HQ130" s="743"/>
      <c r="HR130" s="743"/>
      <c r="HS130" s="743"/>
      <c r="HT130" s="743"/>
      <c r="HU130" s="743"/>
      <c r="HV130" s="743"/>
      <c r="HW130" s="743"/>
      <c r="HX130" s="743"/>
      <c r="HY130" s="743"/>
      <c r="HZ130" s="743"/>
      <c r="IA130" s="743"/>
      <c r="IB130" s="743"/>
      <c r="IC130" s="743"/>
      <c r="ID130" s="743"/>
      <c r="IE130" s="743"/>
      <c r="IF130" s="743"/>
      <c r="IG130" s="743"/>
      <c r="IH130" s="743"/>
      <c r="II130" s="743"/>
      <c r="IJ130" s="743"/>
      <c r="IK130" s="743"/>
      <c r="IL130" s="743"/>
      <c r="IM130" s="743"/>
      <c r="IN130" s="743"/>
      <c r="IO130" s="743"/>
      <c r="IP130" s="743"/>
      <c r="IQ130" s="743"/>
      <c r="IR130" s="743"/>
      <c r="IS130" s="743"/>
      <c r="IT130" s="743"/>
      <c r="IU130" s="743"/>
      <c r="IV130" s="743"/>
    </row>
    <row r="131" spans="1:256" s="744" customFormat="1" ht="16.5" customHeight="1" thickBot="1">
      <c r="A131" s="736"/>
      <c r="B131" s="745"/>
      <c r="C131" s="702" t="s">
        <v>936</v>
      </c>
      <c r="D131" s="746"/>
      <c r="E131" s="746"/>
      <c r="F131" s="703">
        <v>120</v>
      </c>
      <c r="G131" s="746"/>
      <c r="H131" s="739" t="s">
        <v>64</v>
      </c>
      <c r="I131" s="705"/>
      <c r="J131" s="706"/>
      <c r="K131" s="706"/>
      <c r="L131" s="706"/>
      <c r="M131" s="706"/>
      <c r="N131" s="747"/>
      <c r="O131" s="748"/>
      <c r="P131" s="742"/>
      <c r="Q131" s="743"/>
      <c r="R131" s="743"/>
      <c r="S131" s="743"/>
      <c r="T131" s="743"/>
      <c r="U131" s="743"/>
      <c r="V131" s="743"/>
      <c r="W131" s="743"/>
      <c r="X131" s="743"/>
      <c r="Y131" s="743"/>
      <c r="Z131" s="743"/>
      <c r="AA131" s="743"/>
      <c r="AB131" s="743"/>
      <c r="AC131" s="743"/>
      <c r="AD131" s="743"/>
      <c r="AE131" s="743"/>
      <c r="AF131" s="743"/>
      <c r="AG131" s="743"/>
      <c r="AH131" s="743"/>
      <c r="AI131" s="743"/>
      <c r="AJ131" s="743"/>
      <c r="AK131" s="743"/>
      <c r="AL131" s="743"/>
      <c r="AM131" s="743"/>
      <c r="AN131" s="743"/>
      <c r="AO131" s="743"/>
      <c r="AP131" s="743"/>
      <c r="AQ131" s="743"/>
      <c r="AR131" s="743"/>
      <c r="AS131" s="743"/>
      <c r="AT131" s="743"/>
      <c r="AU131" s="743"/>
      <c r="AV131" s="743"/>
      <c r="AW131" s="743"/>
      <c r="AX131" s="743"/>
      <c r="AY131" s="743"/>
      <c r="AZ131" s="743"/>
      <c r="BA131" s="743"/>
      <c r="BB131" s="743"/>
      <c r="BC131" s="743"/>
      <c r="BD131" s="743"/>
      <c r="BE131" s="743"/>
      <c r="BF131" s="743"/>
      <c r="BG131" s="743"/>
      <c r="BH131" s="743"/>
      <c r="BI131" s="743"/>
      <c r="BJ131" s="743"/>
      <c r="BK131" s="743"/>
      <c r="BL131" s="743"/>
      <c r="BM131" s="743"/>
      <c r="BN131" s="743"/>
      <c r="BO131" s="743"/>
      <c r="BP131" s="743"/>
      <c r="BQ131" s="743"/>
      <c r="BR131" s="743"/>
      <c r="BS131" s="743"/>
      <c r="BT131" s="743"/>
      <c r="BU131" s="743"/>
      <c r="BV131" s="743"/>
      <c r="BW131" s="743"/>
      <c r="BX131" s="743"/>
      <c r="BY131" s="743"/>
      <c r="BZ131" s="743"/>
      <c r="CA131" s="743"/>
      <c r="CB131" s="743"/>
      <c r="CC131" s="743"/>
      <c r="CD131" s="743"/>
      <c r="CE131" s="743"/>
      <c r="CF131" s="743"/>
      <c r="CG131" s="743"/>
      <c r="CH131" s="743"/>
      <c r="CI131" s="743"/>
      <c r="CJ131" s="743"/>
      <c r="CK131" s="743"/>
      <c r="CL131" s="743"/>
      <c r="CM131" s="743"/>
      <c r="CN131" s="743"/>
      <c r="CO131" s="743"/>
      <c r="CP131" s="743"/>
      <c r="CQ131" s="743"/>
      <c r="CR131" s="743"/>
      <c r="CS131" s="743"/>
      <c r="CT131" s="743"/>
      <c r="CU131" s="743"/>
      <c r="CV131" s="743"/>
      <c r="CW131" s="743"/>
      <c r="CX131" s="743"/>
      <c r="CY131" s="743"/>
      <c r="CZ131" s="743"/>
      <c r="DA131" s="743"/>
      <c r="DB131" s="743"/>
      <c r="DC131" s="743"/>
      <c r="DD131" s="743"/>
      <c r="DE131" s="743"/>
      <c r="DF131" s="743"/>
      <c r="DG131" s="743"/>
      <c r="DH131" s="743"/>
      <c r="DI131" s="743"/>
      <c r="DJ131" s="743"/>
      <c r="DK131" s="743"/>
      <c r="DL131" s="743"/>
      <c r="DM131" s="743"/>
      <c r="DN131" s="743"/>
      <c r="DO131" s="743"/>
      <c r="DP131" s="743"/>
      <c r="DQ131" s="743"/>
      <c r="DR131" s="743"/>
      <c r="DS131" s="743"/>
      <c r="DT131" s="743"/>
      <c r="DU131" s="743"/>
      <c r="DV131" s="743"/>
      <c r="DW131" s="743"/>
      <c r="DX131" s="743"/>
      <c r="DY131" s="743"/>
      <c r="DZ131" s="743"/>
      <c r="EA131" s="743"/>
      <c r="EB131" s="743"/>
      <c r="EC131" s="743"/>
      <c r="ED131" s="743"/>
      <c r="EE131" s="743"/>
      <c r="EF131" s="743"/>
      <c r="EG131" s="743"/>
      <c r="EH131" s="743"/>
      <c r="EI131" s="743"/>
      <c r="EJ131" s="743"/>
      <c r="EK131" s="743"/>
      <c r="EL131" s="743"/>
      <c r="EM131" s="743"/>
      <c r="EN131" s="743"/>
      <c r="EO131" s="743"/>
      <c r="EP131" s="743"/>
      <c r="EQ131" s="743"/>
      <c r="ER131" s="743"/>
      <c r="ES131" s="743"/>
      <c r="ET131" s="743"/>
      <c r="EU131" s="743"/>
      <c r="EV131" s="743"/>
      <c r="EW131" s="743"/>
      <c r="EX131" s="743"/>
      <c r="EY131" s="743"/>
      <c r="EZ131" s="743"/>
      <c r="FA131" s="743"/>
      <c r="FB131" s="743"/>
      <c r="FC131" s="743"/>
      <c r="FD131" s="743"/>
      <c r="FE131" s="743"/>
      <c r="FF131" s="743"/>
      <c r="FG131" s="743"/>
      <c r="FH131" s="743"/>
      <c r="FI131" s="743"/>
      <c r="FJ131" s="743"/>
      <c r="FK131" s="743"/>
      <c r="FL131" s="743"/>
      <c r="FM131" s="743"/>
      <c r="FN131" s="743"/>
      <c r="FO131" s="743"/>
      <c r="FP131" s="743"/>
      <c r="FQ131" s="743"/>
      <c r="FR131" s="743"/>
      <c r="FS131" s="743"/>
      <c r="FT131" s="743"/>
      <c r="FU131" s="743"/>
      <c r="FV131" s="743"/>
      <c r="FW131" s="743"/>
      <c r="FX131" s="743"/>
      <c r="FY131" s="743"/>
      <c r="FZ131" s="743"/>
      <c r="GA131" s="743"/>
      <c r="GB131" s="743"/>
      <c r="GC131" s="743"/>
      <c r="GD131" s="743"/>
      <c r="GE131" s="743"/>
      <c r="GF131" s="743"/>
      <c r="GG131" s="743"/>
      <c r="GH131" s="743"/>
      <c r="GI131" s="743"/>
      <c r="GJ131" s="743"/>
      <c r="GK131" s="743"/>
      <c r="GL131" s="743"/>
      <c r="GM131" s="743"/>
      <c r="GN131" s="743"/>
      <c r="GO131" s="743"/>
      <c r="GP131" s="743"/>
      <c r="GQ131" s="743"/>
      <c r="GR131" s="743"/>
      <c r="GS131" s="743"/>
      <c r="GT131" s="743"/>
      <c r="GU131" s="743"/>
      <c r="GV131" s="743"/>
      <c r="GW131" s="743"/>
      <c r="GX131" s="743"/>
      <c r="GY131" s="743"/>
      <c r="GZ131" s="743"/>
      <c r="HA131" s="743"/>
      <c r="HB131" s="743"/>
      <c r="HC131" s="743"/>
      <c r="HD131" s="743"/>
      <c r="HE131" s="743"/>
      <c r="HF131" s="743"/>
      <c r="HG131" s="743"/>
      <c r="HH131" s="743"/>
      <c r="HI131" s="743"/>
      <c r="HJ131" s="743"/>
      <c r="HK131" s="743"/>
      <c r="HL131" s="743"/>
      <c r="HM131" s="743"/>
      <c r="HN131" s="743"/>
      <c r="HO131" s="743"/>
      <c r="HP131" s="743"/>
      <c r="HQ131" s="743"/>
      <c r="HR131" s="743"/>
      <c r="HS131" s="743"/>
      <c r="HT131" s="743"/>
      <c r="HU131" s="743"/>
      <c r="HV131" s="743"/>
      <c r="HW131" s="743"/>
      <c r="HX131" s="743"/>
      <c r="HY131" s="743"/>
      <c r="HZ131" s="743"/>
      <c r="IA131" s="743"/>
      <c r="IB131" s="743"/>
      <c r="IC131" s="743"/>
      <c r="ID131" s="743"/>
      <c r="IE131" s="743"/>
      <c r="IF131" s="743"/>
      <c r="IG131" s="743"/>
      <c r="IH131" s="743"/>
      <c r="II131" s="743"/>
      <c r="IJ131" s="743"/>
      <c r="IK131" s="743"/>
      <c r="IL131" s="743"/>
      <c r="IM131" s="743"/>
      <c r="IN131" s="743"/>
      <c r="IO131" s="743"/>
      <c r="IP131" s="743"/>
      <c r="IQ131" s="743"/>
      <c r="IR131" s="743"/>
      <c r="IS131" s="743"/>
      <c r="IT131" s="743"/>
      <c r="IU131" s="743"/>
      <c r="IV131" s="743"/>
    </row>
    <row r="132" spans="1:256" s="744" customFormat="1" ht="16.5" customHeight="1" thickBot="1">
      <c r="A132" s="736"/>
      <c r="B132" s="701">
        <v>25</v>
      </c>
      <c r="C132" s="702"/>
      <c r="D132" s="746"/>
      <c r="E132" s="746"/>
      <c r="F132" s="703"/>
      <c r="G132" s="746"/>
      <c r="H132" s="739" t="s">
        <v>885</v>
      </c>
      <c r="I132" s="749"/>
      <c r="J132" s="747"/>
      <c r="K132" s="747"/>
      <c r="L132" s="747"/>
      <c r="M132" s="747"/>
      <c r="N132" s="747"/>
      <c r="O132" s="748"/>
      <c r="P132" s="742"/>
      <c r="Q132" s="743"/>
      <c r="R132" s="743"/>
      <c r="S132" s="743"/>
      <c r="T132" s="743"/>
      <c r="U132" s="743"/>
      <c r="V132" s="743"/>
      <c r="W132" s="743"/>
      <c r="X132" s="743"/>
      <c r="Y132" s="743"/>
      <c r="Z132" s="743"/>
      <c r="AA132" s="743"/>
      <c r="AB132" s="743"/>
      <c r="AC132" s="743"/>
      <c r="AD132" s="743"/>
      <c r="AE132" s="743"/>
      <c r="AF132" s="743"/>
      <c r="AG132" s="743"/>
      <c r="AH132" s="743"/>
      <c r="AI132" s="743"/>
      <c r="AJ132" s="743"/>
      <c r="AK132" s="743"/>
      <c r="AL132" s="743"/>
      <c r="AM132" s="743"/>
      <c r="AN132" s="743"/>
      <c r="AO132" s="743"/>
      <c r="AP132" s="743"/>
      <c r="AQ132" s="743"/>
      <c r="AR132" s="743"/>
      <c r="AS132" s="743"/>
      <c r="AT132" s="743"/>
      <c r="AU132" s="743"/>
      <c r="AV132" s="743"/>
      <c r="AW132" s="743"/>
      <c r="AX132" s="743"/>
      <c r="AY132" s="743"/>
      <c r="AZ132" s="743"/>
      <c r="BA132" s="743"/>
      <c r="BB132" s="743"/>
      <c r="BC132" s="743"/>
      <c r="BD132" s="743"/>
      <c r="BE132" s="743"/>
      <c r="BF132" s="743"/>
      <c r="BG132" s="743"/>
      <c r="BH132" s="743"/>
      <c r="BI132" s="743"/>
      <c r="BJ132" s="743"/>
      <c r="BK132" s="743"/>
      <c r="BL132" s="743"/>
      <c r="BM132" s="743"/>
      <c r="BN132" s="743"/>
      <c r="BO132" s="743"/>
      <c r="BP132" s="743"/>
      <c r="BQ132" s="743"/>
      <c r="BR132" s="743"/>
      <c r="BS132" s="743"/>
      <c r="BT132" s="743"/>
      <c r="BU132" s="743"/>
      <c r="BV132" s="743"/>
      <c r="BW132" s="743"/>
      <c r="BX132" s="743"/>
      <c r="BY132" s="743"/>
      <c r="BZ132" s="743"/>
      <c r="CA132" s="743"/>
      <c r="CB132" s="743"/>
      <c r="CC132" s="743"/>
      <c r="CD132" s="743"/>
      <c r="CE132" s="743"/>
      <c r="CF132" s="743"/>
      <c r="CG132" s="743"/>
      <c r="CH132" s="743"/>
      <c r="CI132" s="743"/>
      <c r="CJ132" s="743"/>
      <c r="CK132" s="743"/>
      <c r="CL132" s="743"/>
      <c r="CM132" s="743"/>
      <c r="CN132" s="743"/>
      <c r="CO132" s="743"/>
      <c r="CP132" s="743"/>
      <c r="CQ132" s="743"/>
      <c r="CR132" s="743"/>
      <c r="CS132" s="743"/>
      <c r="CT132" s="743"/>
      <c r="CU132" s="743"/>
      <c r="CV132" s="743"/>
      <c r="CW132" s="743"/>
      <c r="CX132" s="743"/>
      <c r="CY132" s="743"/>
      <c r="CZ132" s="743"/>
      <c r="DA132" s="743"/>
      <c r="DB132" s="743"/>
      <c r="DC132" s="743"/>
      <c r="DD132" s="743"/>
      <c r="DE132" s="743"/>
      <c r="DF132" s="743"/>
      <c r="DG132" s="743"/>
      <c r="DH132" s="743"/>
      <c r="DI132" s="743"/>
      <c r="DJ132" s="743"/>
      <c r="DK132" s="743"/>
      <c r="DL132" s="743"/>
      <c r="DM132" s="743"/>
      <c r="DN132" s="743"/>
      <c r="DO132" s="743"/>
      <c r="DP132" s="743"/>
      <c r="DQ132" s="743"/>
      <c r="DR132" s="743"/>
      <c r="DS132" s="743"/>
      <c r="DT132" s="743"/>
      <c r="DU132" s="743"/>
      <c r="DV132" s="743"/>
      <c r="DW132" s="743"/>
      <c r="DX132" s="743"/>
      <c r="DY132" s="743"/>
      <c r="DZ132" s="743"/>
      <c r="EA132" s="743"/>
      <c r="EB132" s="743"/>
      <c r="EC132" s="743"/>
      <c r="ED132" s="743"/>
      <c r="EE132" s="743"/>
      <c r="EF132" s="743"/>
      <c r="EG132" s="743"/>
      <c r="EH132" s="743"/>
      <c r="EI132" s="743"/>
      <c r="EJ132" s="743"/>
      <c r="EK132" s="743"/>
      <c r="EL132" s="743"/>
      <c r="EM132" s="743"/>
      <c r="EN132" s="743"/>
      <c r="EO132" s="743"/>
      <c r="EP132" s="743"/>
      <c r="EQ132" s="743"/>
      <c r="ER132" s="743"/>
      <c r="ES132" s="743"/>
      <c r="ET132" s="743"/>
      <c r="EU132" s="743"/>
      <c r="EV132" s="743"/>
      <c r="EW132" s="743"/>
      <c r="EX132" s="743"/>
      <c r="EY132" s="743"/>
      <c r="EZ132" s="743"/>
      <c r="FA132" s="743"/>
      <c r="FB132" s="743"/>
      <c r="FC132" s="743"/>
      <c r="FD132" s="743"/>
      <c r="FE132" s="743"/>
      <c r="FF132" s="743"/>
      <c r="FG132" s="743"/>
      <c r="FH132" s="743"/>
      <c r="FI132" s="743"/>
      <c r="FJ132" s="743"/>
      <c r="FK132" s="743"/>
      <c r="FL132" s="743"/>
      <c r="FM132" s="743"/>
      <c r="FN132" s="743"/>
      <c r="FO132" s="743"/>
      <c r="FP132" s="743"/>
      <c r="FQ132" s="743"/>
      <c r="FR132" s="743"/>
      <c r="FS132" s="743"/>
      <c r="FT132" s="743"/>
      <c r="FU132" s="743"/>
      <c r="FV132" s="743"/>
      <c r="FW132" s="743"/>
      <c r="FX132" s="743"/>
      <c r="FY132" s="743"/>
      <c r="FZ132" s="743"/>
      <c r="GA132" s="743"/>
      <c r="GB132" s="743"/>
      <c r="GC132" s="743"/>
      <c r="GD132" s="743"/>
      <c r="GE132" s="743"/>
      <c r="GF132" s="743"/>
      <c r="GG132" s="743"/>
      <c r="GH132" s="743"/>
      <c r="GI132" s="743"/>
      <c r="GJ132" s="743"/>
      <c r="GK132" s="743"/>
      <c r="GL132" s="743"/>
      <c r="GM132" s="743"/>
      <c r="GN132" s="743"/>
      <c r="GO132" s="743"/>
      <c r="GP132" s="743"/>
      <c r="GQ132" s="743"/>
      <c r="GR132" s="743"/>
      <c r="GS132" s="743"/>
      <c r="GT132" s="743"/>
      <c r="GU132" s="743"/>
      <c r="GV132" s="743"/>
      <c r="GW132" s="743"/>
      <c r="GX132" s="743"/>
      <c r="GY132" s="743"/>
      <c r="GZ132" s="743"/>
      <c r="HA132" s="743"/>
      <c r="HB132" s="743"/>
      <c r="HC132" s="743"/>
      <c r="HD132" s="743"/>
      <c r="HE132" s="743"/>
      <c r="HF132" s="743"/>
      <c r="HG132" s="743"/>
      <c r="HH132" s="743"/>
      <c r="HI132" s="743"/>
      <c r="HJ132" s="743"/>
      <c r="HK132" s="743"/>
      <c r="HL132" s="743"/>
      <c r="HM132" s="743"/>
      <c r="HN132" s="743"/>
      <c r="HO132" s="743"/>
      <c r="HP132" s="743"/>
      <c r="HQ132" s="743"/>
      <c r="HR132" s="743"/>
      <c r="HS132" s="743"/>
      <c r="HT132" s="743"/>
      <c r="HU132" s="743"/>
      <c r="HV132" s="743"/>
      <c r="HW132" s="743"/>
      <c r="HX132" s="743"/>
      <c r="HY132" s="743"/>
      <c r="HZ132" s="743"/>
      <c r="IA132" s="743"/>
      <c r="IB132" s="743"/>
      <c r="IC132" s="743"/>
      <c r="ID132" s="743"/>
      <c r="IE132" s="743"/>
      <c r="IF132" s="743"/>
      <c r="IG132" s="743"/>
      <c r="IH132" s="743"/>
      <c r="II132" s="743"/>
      <c r="IJ132" s="743"/>
      <c r="IK132" s="743"/>
      <c r="IL132" s="743"/>
      <c r="IM132" s="743"/>
      <c r="IN132" s="743"/>
      <c r="IO132" s="743"/>
      <c r="IP132" s="743"/>
      <c r="IQ132" s="743"/>
      <c r="IR132" s="743"/>
      <c r="IS132" s="743"/>
      <c r="IT132" s="743"/>
      <c r="IU132" s="743"/>
      <c r="IV132" s="743"/>
    </row>
    <row r="133" spans="1:256" s="744" customFormat="1" ht="16.5" customHeight="1" thickBot="1">
      <c r="A133" s="736"/>
      <c r="B133" s="745"/>
      <c r="C133" s="752"/>
      <c r="D133" s="746"/>
      <c r="E133" s="746"/>
      <c r="F133" s="746"/>
      <c r="G133" s="746"/>
      <c r="H133" s="739" t="s">
        <v>23</v>
      </c>
      <c r="I133" s="749"/>
      <c r="J133" s="747"/>
      <c r="K133" s="747"/>
      <c r="L133" s="747"/>
      <c r="M133" s="747"/>
      <c r="N133" s="747"/>
      <c r="O133" s="748"/>
      <c r="P133" s="742"/>
      <c r="Q133" s="743"/>
      <c r="R133" s="743"/>
      <c r="S133" s="743"/>
      <c r="T133" s="743"/>
      <c r="U133" s="743"/>
      <c r="V133" s="743"/>
      <c r="W133" s="743"/>
      <c r="X133" s="743"/>
      <c r="Y133" s="743"/>
      <c r="Z133" s="743"/>
      <c r="AA133" s="743"/>
      <c r="AB133" s="743"/>
      <c r="AC133" s="743"/>
      <c r="AD133" s="743"/>
      <c r="AE133" s="743"/>
      <c r="AF133" s="743"/>
      <c r="AG133" s="743"/>
      <c r="AH133" s="743"/>
      <c r="AI133" s="743"/>
      <c r="AJ133" s="743"/>
      <c r="AK133" s="743"/>
      <c r="AL133" s="743"/>
      <c r="AM133" s="743"/>
      <c r="AN133" s="743"/>
      <c r="AO133" s="743"/>
      <c r="AP133" s="743"/>
      <c r="AQ133" s="743"/>
      <c r="AR133" s="743"/>
      <c r="AS133" s="743"/>
      <c r="AT133" s="743"/>
      <c r="AU133" s="743"/>
      <c r="AV133" s="743"/>
      <c r="AW133" s="743"/>
      <c r="AX133" s="743"/>
      <c r="AY133" s="743"/>
      <c r="AZ133" s="743"/>
      <c r="BA133" s="743"/>
      <c r="BB133" s="743"/>
      <c r="BC133" s="743"/>
      <c r="BD133" s="743"/>
      <c r="BE133" s="743"/>
      <c r="BF133" s="743"/>
      <c r="BG133" s="743"/>
      <c r="BH133" s="743"/>
      <c r="BI133" s="743"/>
      <c r="BJ133" s="743"/>
      <c r="BK133" s="743"/>
      <c r="BL133" s="743"/>
      <c r="BM133" s="743"/>
      <c r="BN133" s="743"/>
      <c r="BO133" s="743"/>
      <c r="BP133" s="743"/>
      <c r="BQ133" s="743"/>
      <c r="BR133" s="743"/>
      <c r="BS133" s="743"/>
      <c r="BT133" s="743"/>
      <c r="BU133" s="743"/>
      <c r="BV133" s="743"/>
      <c r="BW133" s="743"/>
      <c r="BX133" s="743"/>
      <c r="BY133" s="743"/>
      <c r="BZ133" s="743"/>
      <c r="CA133" s="743"/>
      <c r="CB133" s="743"/>
      <c r="CC133" s="743"/>
      <c r="CD133" s="743"/>
      <c r="CE133" s="743"/>
      <c r="CF133" s="743"/>
      <c r="CG133" s="743"/>
      <c r="CH133" s="743"/>
      <c r="CI133" s="743"/>
      <c r="CJ133" s="743"/>
      <c r="CK133" s="743"/>
      <c r="CL133" s="743"/>
      <c r="CM133" s="743"/>
      <c r="CN133" s="743"/>
      <c r="CO133" s="743"/>
      <c r="CP133" s="743"/>
      <c r="CQ133" s="743"/>
      <c r="CR133" s="743"/>
      <c r="CS133" s="743"/>
      <c r="CT133" s="743"/>
      <c r="CU133" s="743"/>
      <c r="CV133" s="743"/>
      <c r="CW133" s="743"/>
      <c r="CX133" s="743"/>
      <c r="CY133" s="743"/>
      <c r="CZ133" s="743"/>
      <c r="DA133" s="743"/>
      <c r="DB133" s="743"/>
      <c r="DC133" s="743"/>
      <c r="DD133" s="743"/>
      <c r="DE133" s="743"/>
      <c r="DF133" s="743"/>
      <c r="DG133" s="743"/>
      <c r="DH133" s="743"/>
      <c r="DI133" s="743"/>
      <c r="DJ133" s="743"/>
      <c r="DK133" s="743"/>
      <c r="DL133" s="743"/>
      <c r="DM133" s="743"/>
      <c r="DN133" s="743"/>
      <c r="DO133" s="743"/>
      <c r="DP133" s="743"/>
      <c r="DQ133" s="743"/>
      <c r="DR133" s="743"/>
      <c r="DS133" s="743"/>
      <c r="DT133" s="743"/>
      <c r="DU133" s="743"/>
      <c r="DV133" s="743"/>
      <c r="DW133" s="743"/>
      <c r="DX133" s="743"/>
      <c r="DY133" s="743"/>
      <c r="DZ133" s="743"/>
      <c r="EA133" s="743"/>
      <c r="EB133" s="743"/>
      <c r="EC133" s="743"/>
      <c r="ED133" s="743"/>
      <c r="EE133" s="743"/>
      <c r="EF133" s="743"/>
      <c r="EG133" s="743"/>
      <c r="EH133" s="743"/>
      <c r="EI133" s="743"/>
      <c r="EJ133" s="743"/>
      <c r="EK133" s="743"/>
      <c r="EL133" s="743"/>
      <c r="EM133" s="743"/>
      <c r="EN133" s="743"/>
      <c r="EO133" s="743"/>
      <c r="EP133" s="743"/>
      <c r="EQ133" s="743"/>
      <c r="ER133" s="743"/>
      <c r="ES133" s="743"/>
      <c r="ET133" s="743"/>
      <c r="EU133" s="743"/>
      <c r="EV133" s="743"/>
      <c r="EW133" s="743"/>
      <c r="EX133" s="743"/>
      <c r="EY133" s="743"/>
      <c r="EZ133" s="743"/>
      <c r="FA133" s="743"/>
      <c r="FB133" s="743"/>
      <c r="FC133" s="743"/>
      <c r="FD133" s="743"/>
      <c r="FE133" s="743"/>
      <c r="FF133" s="743"/>
      <c r="FG133" s="743"/>
      <c r="FH133" s="743"/>
      <c r="FI133" s="743"/>
      <c r="FJ133" s="743"/>
      <c r="FK133" s="743"/>
      <c r="FL133" s="743"/>
      <c r="FM133" s="743"/>
      <c r="FN133" s="743"/>
      <c r="FO133" s="743"/>
      <c r="FP133" s="743"/>
      <c r="FQ133" s="743"/>
      <c r="FR133" s="743"/>
      <c r="FS133" s="743"/>
      <c r="FT133" s="743"/>
      <c r="FU133" s="743"/>
      <c r="FV133" s="743"/>
      <c r="FW133" s="743"/>
      <c r="FX133" s="743"/>
      <c r="FY133" s="743"/>
      <c r="FZ133" s="743"/>
      <c r="GA133" s="743"/>
      <c r="GB133" s="743"/>
      <c r="GC133" s="743"/>
      <c r="GD133" s="743"/>
      <c r="GE133" s="743"/>
      <c r="GF133" s="743"/>
      <c r="GG133" s="743"/>
      <c r="GH133" s="743"/>
      <c r="GI133" s="743"/>
      <c r="GJ133" s="743"/>
      <c r="GK133" s="743"/>
      <c r="GL133" s="743"/>
      <c r="GM133" s="743"/>
      <c r="GN133" s="743"/>
      <c r="GO133" s="743"/>
      <c r="GP133" s="743"/>
      <c r="GQ133" s="743"/>
      <c r="GR133" s="743"/>
      <c r="GS133" s="743"/>
      <c r="GT133" s="743"/>
      <c r="GU133" s="743"/>
      <c r="GV133" s="743"/>
      <c r="GW133" s="743"/>
      <c r="GX133" s="743"/>
      <c r="GY133" s="743"/>
      <c r="GZ133" s="743"/>
      <c r="HA133" s="743"/>
      <c r="HB133" s="743"/>
      <c r="HC133" s="743"/>
      <c r="HD133" s="743"/>
      <c r="HE133" s="743"/>
      <c r="HF133" s="743"/>
      <c r="HG133" s="743"/>
      <c r="HH133" s="743"/>
      <c r="HI133" s="743"/>
      <c r="HJ133" s="743"/>
      <c r="HK133" s="743"/>
      <c r="HL133" s="743"/>
      <c r="HM133" s="743"/>
      <c r="HN133" s="743"/>
      <c r="HO133" s="743"/>
      <c r="HP133" s="743"/>
      <c r="HQ133" s="743"/>
      <c r="HR133" s="743"/>
      <c r="HS133" s="743"/>
      <c r="HT133" s="743"/>
      <c r="HU133" s="743"/>
      <c r="HV133" s="743"/>
      <c r="HW133" s="743"/>
      <c r="HX133" s="743"/>
      <c r="HY133" s="743"/>
      <c r="HZ133" s="743"/>
      <c r="IA133" s="743"/>
      <c r="IB133" s="743"/>
      <c r="IC133" s="743"/>
      <c r="ID133" s="743"/>
      <c r="IE133" s="743"/>
      <c r="IF133" s="743"/>
      <c r="IG133" s="743"/>
      <c r="IH133" s="743"/>
      <c r="II133" s="743"/>
      <c r="IJ133" s="743"/>
      <c r="IK133" s="743"/>
      <c r="IL133" s="743"/>
      <c r="IM133" s="743"/>
      <c r="IN133" s="743"/>
      <c r="IO133" s="743"/>
      <c r="IP133" s="743"/>
      <c r="IQ133" s="743"/>
      <c r="IR133" s="743"/>
      <c r="IS133" s="743"/>
      <c r="IT133" s="743"/>
      <c r="IU133" s="743"/>
      <c r="IV133" s="743"/>
    </row>
    <row r="134" spans="1:256" s="735" customFormat="1" ht="15.75" customHeight="1" thickBot="1">
      <c r="A134" s="15"/>
      <c r="B134" s="712"/>
      <c r="C134" s="713"/>
      <c r="D134" s="714"/>
      <c r="E134" s="714"/>
      <c r="F134" s="714"/>
      <c r="G134" s="714"/>
      <c r="H134" s="750" t="s">
        <v>243</v>
      </c>
      <c r="I134" s="709">
        <v>120</v>
      </c>
      <c r="J134" s="710">
        <v>0</v>
      </c>
      <c r="K134" s="710">
        <v>120</v>
      </c>
      <c r="L134" s="710">
        <v>120</v>
      </c>
      <c r="M134" s="710">
        <v>120</v>
      </c>
      <c r="N134" s="710"/>
      <c r="O134" s="711"/>
      <c r="P134" s="14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744" customFormat="1" ht="16.5" customHeight="1" thickBot="1">
      <c r="A135" s="736"/>
      <c r="B135" s="737"/>
      <c r="C135" s="1145" t="s">
        <v>937</v>
      </c>
      <c r="D135" s="738"/>
      <c r="E135" s="738"/>
      <c r="F135" s="738"/>
      <c r="G135" s="738"/>
      <c r="H135" s="739" t="s">
        <v>63</v>
      </c>
      <c r="I135" s="720"/>
      <c r="J135" s="721">
        <v>0</v>
      </c>
      <c r="K135" s="721">
        <v>0</v>
      </c>
      <c r="L135" s="721">
        <v>15000</v>
      </c>
      <c r="M135" s="721">
        <v>15000</v>
      </c>
      <c r="N135" s="740"/>
      <c r="O135" s="741"/>
      <c r="P135" s="742"/>
      <c r="Q135" s="743"/>
      <c r="R135" s="743"/>
      <c r="S135" s="743"/>
      <c r="T135" s="743"/>
      <c r="U135" s="743"/>
      <c r="V135" s="743"/>
      <c r="W135" s="743"/>
      <c r="X135" s="743"/>
      <c r="Y135" s="743"/>
      <c r="Z135" s="743"/>
      <c r="AA135" s="743"/>
      <c r="AB135" s="743"/>
      <c r="AC135" s="743"/>
      <c r="AD135" s="743"/>
      <c r="AE135" s="743"/>
      <c r="AF135" s="743"/>
      <c r="AG135" s="743"/>
      <c r="AH135" s="743"/>
      <c r="AI135" s="743"/>
      <c r="AJ135" s="743"/>
      <c r="AK135" s="743"/>
      <c r="AL135" s="743"/>
      <c r="AM135" s="743"/>
      <c r="AN135" s="743"/>
      <c r="AO135" s="743"/>
      <c r="AP135" s="743"/>
      <c r="AQ135" s="743"/>
      <c r="AR135" s="743"/>
      <c r="AS135" s="743"/>
      <c r="AT135" s="743"/>
      <c r="AU135" s="743"/>
      <c r="AV135" s="743"/>
      <c r="AW135" s="743"/>
      <c r="AX135" s="743"/>
      <c r="AY135" s="743"/>
      <c r="AZ135" s="743"/>
      <c r="BA135" s="743"/>
      <c r="BB135" s="743"/>
      <c r="BC135" s="743"/>
      <c r="BD135" s="743"/>
      <c r="BE135" s="743"/>
      <c r="BF135" s="743"/>
      <c r="BG135" s="743"/>
      <c r="BH135" s="743"/>
      <c r="BI135" s="743"/>
      <c r="BJ135" s="743"/>
      <c r="BK135" s="743"/>
      <c r="BL135" s="743"/>
      <c r="BM135" s="743"/>
      <c r="BN135" s="743"/>
      <c r="BO135" s="743"/>
      <c r="BP135" s="743"/>
      <c r="BQ135" s="743"/>
      <c r="BR135" s="743"/>
      <c r="BS135" s="743"/>
      <c r="BT135" s="743"/>
      <c r="BU135" s="743"/>
      <c r="BV135" s="743"/>
      <c r="BW135" s="743"/>
      <c r="BX135" s="743"/>
      <c r="BY135" s="743"/>
      <c r="BZ135" s="743"/>
      <c r="CA135" s="743"/>
      <c r="CB135" s="743"/>
      <c r="CC135" s="743"/>
      <c r="CD135" s="743"/>
      <c r="CE135" s="743"/>
      <c r="CF135" s="743"/>
      <c r="CG135" s="743"/>
      <c r="CH135" s="743"/>
      <c r="CI135" s="743"/>
      <c r="CJ135" s="743"/>
      <c r="CK135" s="743"/>
      <c r="CL135" s="743"/>
      <c r="CM135" s="743"/>
      <c r="CN135" s="743"/>
      <c r="CO135" s="743"/>
      <c r="CP135" s="743"/>
      <c r="CQ135" s="743"/>
      <c r="CR135" s="743"/>
      <c r="CS135" s="743"/>
      <c r="CT135" s="743"/>
      <c r="CU135" s="743"/>
      <c r="CV135" s="743"/>
      <c r="CW135" s="743"/>
      <c r="CX135" s="743"/>
      <c r="CY135" s="743"/>
      <c r="CZ135" s="743"/>
      <c r="DA135" s="743"/>
      <c r="DB135" s="743"/>
      <c r="DC135" s="743"/>
      <c r="DD135" s="743"/>
      <c r="DE135" s="743"/>
      <c r="DF135" s="743"/>
      <c r="DG135" s="743"/>
      <c r="DH135" s="743"/>
      <c r="DI135" s="743"/>
      <c r="DJ135" s="743"/>
      <c r="DK135" s="743"/>
      <c r="DL135" s="743"/>
      <c r="DM135" s="743"/>
      <c r="DN135" s="743"/>
      <c r="DO135" s="743"/>
      <c r="DP135" s="743"/>
      <c r="DQ135" s="743"/>
      <c r="DR135" s="743"/>
      <c r="DS135" s="743"/>
      <c r="DT135" s="743"/>
      <c r="DU135" s="743"/>
      <c r="DV135" s="743"/>
      <c r="DW135" s="743"/>
      <c r="DX135" s="743"/>
      <c r="DY135" s="743"/>
      <c r="DZ135" s="743"/>
      <c r="EA135" s="743"/>
      <c r="EB135" s="743"/>
      <c r="EC135" s="743"/>
      <c r="ED135" s="743"/>
      <c r="EE135" s="743"/>
      <c r="EF135" s="743"/>
      <c r="EG135" s="743"/>
      <c r="EH135" s="743"/>
      <c r="EI135" s="743"/>
      <c r="EJ135" s="743"/>
      <c r="EK135" s="743"/>
      <c r="EL135" s="743"/>
      <c r="EM135" s="743"/>
      <c r="EN135" s="743"/>
      <c r="EO135" s="743"/>
      <c r="EP135" s="743"/>
      <c r="EQ135" s="743"/>
      <c r="ER135" s="743"/>
      <c r="ES135" s="743"/>
      <c r="ET135" s="743"/>
      <c r="EU135" s="743"/>
      <c r="EV135" s="743"/>
      <c r="EW135" s="743"/>
      <c r="EX135" s="743"/>
      <c r="EY135" s="743"/>
      <c r="EZ135" s="743"/>
      <c r="FA135" s="743"/>
      <c r="FB135" s="743"/>
      <c r="FC135" s="743"/>
      <c r="FD135" s="743"/>
      <c r="FE135" s="743"/>
      <c r="FF135" s="743"/>
      <c r="FG135" s="743"/>
      <c r="FH135" s="743"/>
      <c r="FI135" s="743"/>
      <c r="FJ135" s="743"/>
      <c r="FK135" s="743"/>
      <c r="FL135" s="743"/>
      <c r="FM135" s="743"/>
      <c r="FN135" s="743"/>
      <c r="FO135" s="743"/>
      <c r="FP135" s="743"/>
      <c r="FQ135" s="743"/>
      <c r="FR135" s="743"/>
      <c r="FS135" s="743"/>
      <c r="FT135" s="743"/>
      <c r="FU135" s="743"/>
      <c r="FV135" s="743"/>
      <c r="FW135" s="743"/>
      <c r="FX135" s="743"/>
      <c r="FY135" s="743"/>
      <c r="FZ135" s="743"/>
      <c r="GA135" s="743"/>
      <c r="GB135" s="743"/>
      <c r="GC135" s="743"/>
      <c r="GD135" s="743"/>
      <c r="GE135" s="743"/>
      <c r="GF135" s="743"/>
      <c r="GG135" s="743"/>
      <c r="GH135" s="743"/>
      <c r="GI135" s="743"/>
      <c r="GJ135" s="743"/>
      <c r="GK135" s="743"/>
      <c r="GL135" s="743"/>
      <c r="GM135" s="743"/>
      <c r="GN135" s="743"/>
      <c r="GO135" s="743"/>
      <c r="GP135" s="743"/>
      <c r="GQ135" s="743"/>
      <c r="GR135" s="743"/>
      <c r="GS135" s="743"/>
      <c r="GT135" s="743"/>
      <c r="GU135" s="743"/>
      <c r="GV135" s="743"/>
      <c r="GW135" s="743"/>
      <c r="GX135" s="743"/>
      <c r="GY135" s="743"/>
      <c r="GZ135" s="743"/>
      <c r="HA135" s="743"/>
      <c r="HB135" s="743"/>
      <c r="HC135" s="743"/>
      <c r="HD135" s="743"/>
      <c r="HE135" s="743"/>
      <c r="HF135" s="743"/>
      <c r="HG135" s="743"/>
      <c r="HH135" s="743"/>
      <c r="HI135" s="743"/>
      <c r="HJ135" s="743"/>
      <c r="HK135" s="743"/>
      <c r="HL135" s="743"/>
      <c r="HM135" s="743"/>
      <c r="HN135" s="743"/>
      <c r="HO135" s="743"/>
      <c r="HP135" s="743"/>
      <c r="HQ135" s="743"/>
      <c r="HR135" s="743"/>
      <c r="HS135" s="743"/>
      <c r="HT135" s="743"/>
      <c r="HU135" s="743"/>
      <c r="HV135" s="743"/>
      <c r="HW135" s="743"/>
      <c r="HX135" s="743"/>
      <c r="HY135" s="743"/>
      <c r="HZ135" s="743"/>
      <c r="IA135" s="743"/>
      <c r="IB135" s="743"/>
      <c r="IC135" s="743"/>
      <c r="ID135" s="743"/>
      <c r="IE135" s="743"/>
      <c r="IF135" s="743"/>
      <c r="IG135" s="743"/>
      <c r="IH135" s="743"/>
      <c r="II135" s="743"/>
      <c r="IJ135" s="743"/>
      <c r="IK135" s="743"/>
      <c r="IL135" s="743"/>
      <c r="IM135" s="743"/>
      <c r="IN135" s="743"/>
      <c r="IO135" s="743"/>
      <c r="IP135" s="743"/>
      <c r="IQ135" s="743"/>
      <c r="IR135" s="743"/>
      <c r="IS135" s="743"/>
      <c r="IT135" s="743"/>
      <c r="IU135" s="743"/>
      <c r="IV135" s="743"/>
    </row>
    <row r="136" spans="1:256" s="744" customFormat="1" ht="16.5" customHeight="1" thickBot="1">
      <c r="A136" s="736"/>
      <c r="B136" s="745"/>
      <c r="C136" s="1146"/>
      <c r="D136" s="746"/>
      <c r="E136" s="746"/>
      <c r="F136" s="703">
        <v>15000</v>
      </c>
      <c r="G136" s="746"/>
      <c r="H136" s="739" t="s">
        <v>64</v>
      </c>
      <c r="I136" s="705">
        <v>15000</v>
      </c>
      <c r="J136" s="706"/>
      <c r="K136" s="706"/>
      <c r="L136" s="706"/>
      <c r="M136" s="706"/>
      <c r="N136" s="747"/>
      <c r="O136" s="748"/>
      <c r="P136" s="742"/>
      <c r="Q136" s="743"/>
      <c r="R136" s="743"/>
      <c r="S136" s="743"/>
      <c r="T136" s="743"/>
      <c r="U136" s="743"/>
      <c r="V136" s="743"/>
      <c r="W136" s="743"/>
      <c r="X136" s="743"/>
      <c r="Y136" s="743"/>
      <c r="Z136" s="743"/>
      <c r="AA136" s="743"/>
      <c r="AB136" s="743"/>
      <c r="AC136" s="743"/>
      <c r="AD136" s="743"/>
      <c r="AE136" s="743"/>
      <c r="AF136" s="743"/>
      <c r="AG136" s="743"/>
      <c r="AH136" s="743"/>
      <c r="AI136" s="743"/>
      <c r="AJ136" s="743"/>
      <c r="AK136" s="743"/>
      <c r="AL136" s="743"/>
      <c r="AM136" s="743"/>
      <c r="AN136" s="743"/>
      <c r="AO136" s="743"/>
      <c r="AP136" s="743"/>
      <c r="AQ136" s="743"/>
      <c r="AR136" s="743"/>
      <c r="AS136" s="743"/>
      <c r="AT136" s="743"/>
      <c r="AU136" s="743"/>
      <c r="AV136" s="743"/>
      <c r="AW136" s="743"/>
      <c r="AX136" s="743"/>
      <c r="AY136" s="743"/>
      <c r="AZ136" s="743"/>
      <c r="BA136" s="743"/>
      <c r="BB136" s="743"/>
      <c r="BC136" s="743"/>
      <c r="BD136" s="743"/>
      <c r="BE136" s="743"/>
      <c r="BF136" s="743"/>
      <c r="BG136" s="743"/>
      <c r="BH136" s="743"/>
      <c r="BI136" s="743"/>
      <c r="BJ136" s="743"/>
      <c r="BK136" s="743"/>
      <c r="BL136" s="743"/>
      <c r="BM136" s="743"/>
      <c r="BN136" s="743"/>
      <c r="BO136" s="743"/>
      <c r="BP136" s="743"/>
      <c r="BQ136" s="743"/>
      <c r="BR136" s="743"/>
      <c r="BS136" s="743"/>
      <c r="BT136" s="743"/>
      <c r="BU136" s="743"/>
      <c r="BV136" s="743"/>
      <c r="BW136" s="743"/>
      <c r="BX136" s="743"/>
      <c r="BY136" s="743"/>
      <c r="BZ136" s="743"/>
      <c r="CA136" s="743"/>
      <c r="CB136" s="743"/>
      <c r="CC136" s="743"/>
      <c r="CD136" s="743"/>
      <c r="CE136" s="743"/>
      <c r="CF136" s="743"/>
      <c r="CG136" s="743"/>
      <c r="CH136" s="743"/>
      <c r="CI136" s="743"/>
      <c r="CJ136" s="743"/>
      <c r="CK136" s="743"/>
      <c r="CL136" s="743"/>
      <c r="CM136" s="743"/>
      <c r="CN136" s="743"/>
      <c r="CO136" s="743"/>
      <c r="CP136" s="743"/>
      <c r="CQ136" s="743"/>
      <c r="CR136" s="743"/>
      <c r="CS136" s="743"/>
      <c r="CT136" s="743"/>
      <c r="CU136" s="743"/>
      <c r="CV136" s="743"/>
      <c r="CW136" s="743"/>
      <c r="CX136" s="743"/>
      <c r="CY136" s="743"/>
      <c r="CZ136" s="743"/>
      <c r="DA136" s="743"/>
      <c r="DB136" s="743"/>
      <c r="DC136" s="743"/>
      <c r="DD136" s="743"/>
      <c r="DE136" s="743"/>
      <c r="DF136" s="743"/>
      <c r="DG136" s="743"/>
      <c r="DH136" s="743"/>
      <c r="DI136" s="743"/>
      <c r="DJ136" s="743"/>
      <c r="DK136" s="743"/>
      <c r="DL136" s="743"/>
      <c r="DM136" s="743"/>
      <c r="DN136" s="743"/>
      <c r="DO136" s="743"/>
      <c r="DP136" s="743"/>
      <c r="DQ136" s="743"/>
      <c r="DR136" s="743"/>
      <c r="DS136" s="743"/>
      <c r="DT136" s="743"/>
      <c r="DU136" s="743"/>
      <c r="DV136" s="743"/>
      <c r="DW136" s="743"/>
      <c r="DX136" s="743"/>
      <c r="DY136" s="743"/>
      <c r="DZ136" s="743"/>
      <c r="EA136" s="743"/>
      <c r="EB136" s="743"/>
      <c r="EC136" s="743"/>
      <c r="ED136" s="743"/>
      <c r="EE136" s="743"/>
      <c r="EF136" s="743"/>
      <c r="EG136" s="743"/>
      <c r="EH136" s="743"/>
      <c r="EI136" s="743"/>
      <c r="EJ136" s="743"/>
      <c r="EK136" s="743"/>
      <c r="EL136" s="743"/>
      <c r="EM136" s="743"/>
      <c r="EN136" s="743"/>
      <c r="EO136" s="743"/>
      <c r="EP136" s="743"/>
      <c r="EQ136" s="743"/>
      <c r="ER136" s="743"/>
      <c r="ES136" s="743"/>
      <c r="ET136" s="743"/>
      <c r="EU136" s="743"/>
      <c r="EV136" s="743"/>
      <c r="EW136" s="743"/>
      <c r="EX136" s="743"/>
      <c r="EY136" s="743"/>
      <c r="EZ136" s="743"/>
      <c r="FA136" s="743"/>
      <c r="FB136" s="743"/>
      <c r="FC136" s="743"/>
      <c r="FD136" s="743"/>
      <c r="FE136" s="743"/>
      <c r="FF136" s="743"/>
      <c r="FG136" s="743"/>
      <c r="FH136" s="743"/>
      <c r="FI136" s="743"/>
      <c r="FJ136" s="743"/>
      <c r="FK136" s="743"/>
      <c r="FL136" s="743"/>
      <c r="FM136" s="743"/>
      <c r="FN136" s="743"/>
      <c r="FO136" s="743"/>
      <c r="FP136" s="743"/>
      <c r="FQ136" s="743"/>
      <c r="FR136" s="743"/>
      <c r="FS136" s="743"/>
      <c r="FT136" s="743"/>
      <c r="FU136" s="743"/>
      <c r="FV136" s="743"/>
      <c r="FW136" s="743"/>
      <c r="FX136" s="743"/>
      <c r="FY136" s="743"/>
      <c r="FZ136" s="743"/>
      <c r="GA136" s="743"/>
      <c r="GB136" s="743"/>
      <c r="GC136" s="743"/>
      <c r="GD136" s="743"/>
      <c r="GE136" s="743"/>
      <c r="GF136" s="743"/>
      <c r="GG136" s="743"/>
      <c r="GH136" s="743"/>
      <c r="GI136" s="743"/>
      <c r="GJ136" s="743"/>
      <c r="GK136" s="743"/>
      <c r="GL136" s="743"/>
      <c r="GM136" s="743"/>
      <c r="GN136" s="743"/>
      <c r="GO136" s="743"/>
      <c r="GP136" s="743"/>
      <c r="GQ136" s="743"/>
      <c r="GR136" s="743"/>
      <c r="GS136" s="743"/>
      <c r="GT136" s="743"/>
      <c r="GU136" s="743"/>
      <c r="GV136" s="743"/>
      <c r="GW136" s="743"/>
      <c r="GX136" s="743"/>
      <c r="GY136" s="743"/>
      <c r="GZ136" s="743"/>
      <c r="HA136" s="743"/>
      <c r="HB136" s="743"/>
      <c r="HC136" s="743"/>
      <c r="HD136" s="743"/>
      <c r="HE136" s="743"/>
      <c r="HF136" s="743"/>
      <c r="HG136" s="743"/>
      <c r="HH136" s="743"/>
      <c r="HI136" s="743"/>
      <c r="HJ136" s="743"/>
      <c r="HK136" s="743"/>
      <c r="HL136" s="743"/>
      <c r="HM136" s="743"/>
      <c r="HN136" s="743"/>
      <c r="HO136" s="743"/>
      <c r="HP136" s="743"/>
      <c r="HQ136" s="743"/>
      <c r="HR136" s="743"/>
      <c r="HS136" s="743"/>
      <c r="HT136" s="743"/>
      <c r="HU136" s="743"/>
      <c r="HV136" s="743"/>
      <c r="HW136" s="743"/>
      <c r="HX136" s="743"/>
      <c r="HY136" s="743"/>
      <c r="HZ136" s="743"/>
      <c r="IA136" s="743"/>
      <c r="IB136" s="743"/>
      <c r="IC136" s="743"/>
      <c r="ID136" s="743"/>
      <c r="IE136" s="743"/>
      <c r="IF136" s="743"/>
      <c r="IG136" s="743"/>
      <c r="IH136" s="743"/>
      <c r="II136" s="743"/>
      <c r="IJ136" s="743"/>
      <c r="IK136" s="743"/>
      <c r="IL136" s="743"/>
      <c r="IM136" s="743"/>
      <c r="IN136" s="743"/>
      <c r="IO136" s="743"/>
      <c r="IP136" s="743"/>
      <c r="IQ136" s="743"/>
      <c r="IR136" s="743"/>
      <c r="IS136" s="743"/>
      <c r="IT136" s="743"/>
      <c r="IU136" s="743"/>
      <c r="IV136" s="743"/>
    </row>
    <row r="137" spans="1:256" s="744" customFormat="1" ht="16.5" customHeight="1" thickBot="1">
      <c r="A137" s="736"/>
      <c r="B137" s="701">
        <v>26</v>
      </c>
      <c r="C137" s="1146"/>
      <c r="D137" s="746"/>
      <c r="E137" s="746"/>
      <c r="F137" s="703"/>
      <c r="G137" s="746"/>
      <c r="H137" s="739" t="s">
        <v>885</v>
      </c>
      <c r="I137" s="749"/>
      <c r="J137" s="747"/>
      <c r="K137" s="747"/>
      <c r="L137" s="747"/>
      <c r="M137" s="747"/>
      <c r="N137" s="747"/>
      <c r="O137" s="748"/>
      <c r="P137" s="742"/>
      <c r="Q137" s="743"/>
      <c r="R137" s="743"/>
      <c r="S137" s="743"/>
      <c r="T137" s="743"/>
      <c r="U137" s="743"/>
      <c r="V137" s="743"/>
      <c r="W137" s="743"/>
      <c r="X137" s="743"/>
      <c r="Y137" s="743"/>
      <c r="Z137" s="743"/>
      <c r="AA137" s="743"/>
      <c r="AB137" s="743"/>
      <c r="AC137" s="743"/>
      <c r="AD137" s="743"/>
      <c r="AE137" s="743"/>
      <c r="AF137" s="743"/>
      <c r="AG137" s="743"/>
      <c r="AH137" s="743"/>
      <c r="AI137" s="743"/>
      <c r="AJ137" s="743"/>
      <c r="AK137" s="743"/>
      <c r="AL137" s="743"/>
      <c r="AM137" s="743"/>
      <c r="AN137" s="743"/>
      <c r="AO137" s="743"/>
      <c r="AP137" s="743"/>
      <c r="AQ137" s="743"/>
      <c r="AR137" s="743"/>
      <c r="AS137" s="743"/>
      <c r="AT137" s="743"/>
      <c r="AU137" s="743"/>
      <c r="AV137" s="743"/>
      <c r="AW137" s="743"/>
      <c r="AX137" s="743"/>
      <c r="AY137" s="743"/>
      <c r="AZ137" s="743"/>
      <c r="BA137" s="743"/>
      <c r="BB137" s="743"/>
      <c r="BC137" s="743"/>
      <c r="BD137" s="743"/>
      <c r="BE137" s="743"/>
      <c r="BF137" s="743"/>
      <c r="BG137" s="743"/>
      <c r="BH137" s="743"/>
      <c r="BI137" s="743"/>
      <c r="BJ137" s="743"/>
      <c r="BK137" s="743"/>
      <c r="BL137" s="743"/>
      <c r="BM137" s="743"/>
      <c r="BN137" s="743"/>
      <c r="BO137" s="743"/>
      <c r="BP137" s="743"/>
      <c r="BQ137" s="743"/>
      <c r="BR137" s="743"/>
      <c r="BS137" s="743"/>
      <c r="BT137" s="743"/>
      <c r="BU137" s="743"/>
      <c r="BV137" s="743"/>
      <c r="BW137" s="743"/>
      <c r="BX137" s="743"/>
      <c r="BY137" s="743"/>
      <c r="BZ137" s="743"/>
      <c r="CA137" s="743"/>
      <c r="CB137" s="743"/>
      <c r="CC137" s="743"/>
      <c r="CD137" s="743"/>
      <c r="CE137" s="743"/>
      <c r="CF137" s="743"/>
      <c r="CG137" s="743"/>
      <c r="CH137" s="743"/>
      <c r="CI137" s="743"/>
      <c r="CJ137" s="743"/>
      <c r="CK137" s="743"/>
      <c r="CL137" s="743"/>
      <c r="CM137" s="743"/>
      <c r="CN137" s="743"/>
      <c r="CO137" s="743"/>
      <c r="CP137" s="743"/>
      <c r="CQ137" s="743"/>
      <c r="CR137" s="743"/>
      <c r="CS137" s="743"/>
      <c r="CT137" s="743"/>
      <c r="CU137" s="743"/>
      <c r="CV137" s="743"/>
      <c r="CW137" s="743"/>
      <c r="CX137" s="743"/>
      <c r="CY137" s="743"/>
      <c r="CZ137" s="743"/>
      <c r="DA137" s="743"/>
      <c r="DB137" s="743"/>
      <c r="DC137" s="743"/>
      <c r="DD137" s="743"/>
      <c r="DE137" s="743"/>
      <c r="DF137" s="743"/>
      <c r="DG137" s="743"/>
      <c r="DH137" s="743"/>
      <c r="DI137" s="743"/>
      <c r="DJ137" s="743"/>
      <c r="DK137" s="743"/>
      <c r="DL137" s="743"/>
      <c r="DM137" s="743"/>
      <c r="DN137" s="743"/>
      <c r="DO137" s="743"/>
      <c r="DP137" s="743"/>
      <c r="DQ137" s="743"/>
      <c r="DR137" s="743"/>
      <c r="DS137" s="743"/>
      <c r="DT137" s="743"/>
      <c r="DU137" s="743"/>
      <c r="DV137" s="743"/>
      <c r="DW137" s="743"/>
      <c r="DX137" s="743"/>
      <c r="DY137" s="743"/>
      <c r="DZ137" s="743"/>
      <c r="EA137" s="743"/>
      <c r="EB137" s="743"/>
      <c r="EC137" s="743"/>
      <c r="ED137" s="743"/>
      <c r="EE137" s="743"/>
      <c r="EF137" s="743"/>
      <c r="EG137" s="743"/>
      <c r="EH137" s="743"/>
      <c r="EI137" s="743"/>
      <c r="EJ137" s="743"/>
      <c r="EK137" s="743"/>
      <c r="EL137" s="743"/>
      <c r="EM137" s="743"/>
      <c r="EN137" s="743"/>
      <c r="EO137" s="743"/>
      <c r="EP137" s="743"/>
      <c r="EQ137" s="743"/>
      <c r="ER137" s="743"/>
      <c r="ES137" s="743"/>
      <c r="ET137" s="743"/>
      <c r="EU137" s="743"/>
      <c r="EV137" s="743"/>
      <c r="EW137" s="743"/>
      <c r="EX137" s="743"/>
      <c r="EY137" s="743"/>
      <c r="EZ137" s="743"/>
      <c r="FA137" s="743"/>
      <c r="FB137" s="743"/>
      <c r="FC137" s="743"/>
      <c r="FD137" s="743"/>
      <c r="FE137" s="743"/>
      <c r="FF137" s="743"/>
      <c r="FG137" s="743"/>
      <c r="FH137" s="743"/>
      <c r="FI137" s="743"/>
      <c r="FJ137" s="743"/>
      <c r="FK137" s="743"/>
      <c r="FL137" s="743"/>
      <c r="FM137" s="743"/>
      <c r="FN137" s="743"/>
      <c r="FO137" s="743"/>
      <c r="FP137" s="743"/>
      <c r="FQ137" s="743"/>
      <c r="FR137" s="743"/>
      <c r="FS137" s="743"/>
      <c r="FT137" s="743"/>
      <c r="FU137" s="743"/>
      <c r="FV137" s="743"/>
      <c r="FW137" s="743"/>
      <c r="FX137" s="743"/>
      <c r="FY137" s="743"/>
      <c r="FZ137" s="743"/>
      <c r="GA137" s="743"/>
      <c r="GB137" s="743"/>
      <c r="GC137" s="743"/>
      <c r="GD137" s="743"/>
      <c r="GE137" s="743"/>
      <c r="GF137" s="743"/>
      <c r="GG137" s="743"/>
      <c r="GH137" s="743"/>
      <c r="GI137" s="743"/>
      <c r="GJ137" s="743"/>
      <c r="GK137" s="743"/>
      <c r="GL137" s="743"/>
      <c r="GM137" s="743"/>
      <c r="GN137" s="743"/>
      <c r="GO137" s="743"/>
      <c r="GP137" s="743"/>
      <c r="GQ137" s="743"/>
      <c r="GR137" s="743"/>
      <c r="GS137" s="743"/>
      <c r="GT137" s="743"/>
      <c r="GU137" s="743"/>
      <c r="GV137" s="743"/>
      <c r="GW137" s="743"/>
      <c r="GX137" s="743"/>
      <c r="GY137" s="743"/>
      <c r="GZ137" s="743"/>
      <c r="HA137" s="743"/>
      <c r="HB137" s="743"/>
      <c r="HC137" s="743"/>
      <c r="HD137" s="743"/>
      <c r="HE137" s="743"/>
      <c r="HF137" s="743"/>
      <c r="HG137" s="743"/>
      <c r="HH137" s="743"/>
      <c r="HI137" s="743"/>
      <c r="HJ137" s="743"/>
      <c r="HK137" s="743"/>
      <c r="HL137" s="743"/>
      <c r="HM137" s="743"/>
      <c r="HN137" s="743"/>
      <c r="HO137" s="743"/>
      <c r="HP137" s="743"/>
      <c r="HQ137" s="743"/>
      <c r="HR137" s="743"/>
      <c r="HS137" s="743"/>
      <c r="HT137" s="743"/>
      <c r="HU137" s="743"/>
      <c r="HV137" s="743"/>
      <c r="HW137" s="743"/>
      <c r="HX137" s="743"/>
      <c r="HY137" s="743"/>
      <c r="HZ137" s="743"/>
      <c r="IA137" s="743"/>
      <c r="IB137" s="743"/>
      <c r="IC137" s="743"/>
      <c r="ID137" s="743"/>
      <c r="IE137" s="743"/>
      <c r="IF137" s="743"/>
      <c r="IG137" s="743"/>
      <c r="IH137" s="743"/>
      <c r="II137" s="743"/>
      <c r="IJ137" s="743"/>
      <c r="IK137" s="743"/>
      <c r="IL137" s="743"/>
      <c r="IM137" s="743"/>
      <c r="IN137" s="743"/>
      <c r="IO137" s="743"/>
      <c r="IP137" s="743"/>
      <c r="IQ137" s="743"/>
      <c r="IR137" s="743"/>
      <c r="IS137" s="743"/>
      <c r="IT137" s="743"/>
      <c r="IU137" s="743"/>
      <c r="IV137" s="743"/>
    </row>
    <row r="138" spans="1:256" s="744" customFormat="1" ht="16.5" customHeight="1" thickBot="1">
      <c r="A138" s="736"/>
      <c r="B138" s="745"/>
      <c r="C138" s="1146"/>
      <c r="D138" s="746"/>
      <c r="E138" s="746"/>
      <c r="F138" s="746"/>
      <c r="G138" s="746"/>
      <c r="H138" s="739" t="s">
        <v>23</v>
      </c>
      <c r="I138" s="749"/>
      <c r="J138" s="747"/>
      <c r="K138" s="747"/>
      <c r="L138" s="747"/>
      <c r="M138" s="747"/>
      <c r="N138" s="747"/>
      <c r="O138" s="748"/>
      <c r="P138" s="742"/>
      <c r="Q138" s="743"/>
      <c r="R138" s="743"/>
      <c r="S138" s="743"/>
      <c r="T138" s="743"/>
      <c r="U138" s="743"/>
      <c r="V138" s="743"/>
      <c r="W138" s="743"/>
      <c r="X138" s="743"/>
      <c r="Y138" s="743"/>
      <c r="Z138" s="743"/>
      <c r="AA138" s="743"/>
      <c r="AB138" s="743"/>
      <c r="AC138" s="743"/>
      <c r="AD138" s="743"/>
      <c r="AE138" s="743"/>
      <c r="AF138" s="743"/>
      <c r="AG138" s="743"/>
      <c r="AH138" s="743"/>
      <c r="AI138" s="743"/>
      <c r="AJ138" s="743"/>
      <c r="AK138" s="743"/>
      <c r="AL138" s="743"/>
      <c r="AM138" s="743"/>
      <c r="AN138" s="743"/>
      <c r="AO138" s="743"/>
      <c r="AP138" s="743"/>
      <c r="AQ138" s="743"/>
      <c r="AR138" s="743"/>
      <c r="AS138" s="743"/>
      <c r="AT138" s="743"/>
      <c r="AU138" s="743"/>
      <c r="AV138" s="743"/>
      <c r="AW138" s="743"/>
      <c r="AX138" s="743"/>
      <c r="AY138" s="743"/>
      <c r="AZ138" s="743"/>
      <c r="BA138" s="743"/>
      <c r="BB138" s="743"/>
      <c r="BC138" s="743"/>
      <c r="BD138" s="743"/>
      <c r="BE138" s="743"/>
      <c r="BF138" s="743"/>
      <c r="BG138" s="743"/>
      <c r="BH138" s="743"/>
      <c r="BI138" s="743"/>
      <c r="BJ138" s="743"/>
      <c r="BK138" s="743"/>
      <c r="BL138" s="743"/>
      <c r="BM138" s="743"/>
      <c r="BN138" s="743"/>
      <c r="BO138" s="743"/>
      <c r="BP138" s="743"/>
      <c r="BQ138" s="743"/>
      <c r="BR138" s="743"/>
      <c r="BS138" s="743"/>
      <c r="BT138" s="743"/>
      <c r="BU138" s="743"/>
      <c r="BV138" s="743"/>
      <c r="BW138" s="743"/>
      <c r="BX138" s="743"/>
      <c r="BY138" s="743"/>
      <c r="BZ138" s="743"/>
      <c r="CA138" s="743"/>
      <c r="CB138" s="743"/>
      <c r="CC138" s="743"/>
      <c r="CD138" s="743"/>
      <c r="CE138" s="743"/>
      <c r="CF138" s="743"/>
      <c r="CG138" s="743"/>
      <c r="CH138" s="743"/>
      <c r="CI138" s="743"/>
      <c r="CJ138" s="743"/>
      <c r="CK138" s="743"/>
      <c r="CL138" s="743"/>
      <c r="CM138" s="743"/>
      <c r="CN138" s="743"/>
      <c r="CO138" s="743"/>
      <c r="CP138" s="743"/>
      <c r="CQ138" s="743"/>
      <c r="CR138" s="743"/>
      <c r="CS138" s="743"/>
      <c r="CT138" s="743"/>
      <c r="CU138" s="743"/>
      <c r="CV138" s="743"/>
      <c r="CW138" s="743"/>
      <c r="CX138" s="743"/>
      <c r="CY138" s="743"/>
      <c r="CZ138" s="743"/>
      <c r="DA138" s="743"/>
      <c r="DB138" s="743"/>
      <c r="DC138" s="743"/>
      <c r="DD138" s="743"/>
      <c r="DE138" s="743"/>
      <c r="DF138" s="743"/>
      <c r="DG138" s="743"/>
      <c r="DH138" s="743"/>
      <c r="DI138" s="743"/>
      <c r="DJ138" s="743"/>
      <c r="DK138" s="743"/>
      <c r="DL138" s="743"/>
      <c r="DM138" s="743"/>
      <c r="DN138" s="743"/>
      <c r="DO138" s="743"/>
      <c r="DP138" s="743"/>
      <c r="DQ138" s="743"/>
      <c r="DR138" s="743"/>
      <c r="DS138" s="743"/>
      <c r="DT138" s="743"/>
      <c r="DU138" s="743"/>
      <c r="DV138" s="743"/>
      <c r="DW138" s="743"/>
      <c r="DX138" s="743"/>
      <c r="DY138" s="743"/>
      <c r="DZ138" s="743"/>
      <c r="EA138" s="743"/>
      <c r="EB138" s="743"/>
      <c r="EC138" s="743"/>
      <c r="ED138" s="743"/>
      <c r="EE138" s="743"/>
      <c r="EF138" s="743"/>
      <c r="EG138" s="743"/>
      <c r="EH138" s="743"/>
      <c r="EI138" s="743"/>
      <c r="EJ138" s="743"/>
      <c r="EK138" s="743"/>
      <c r="EL138" s="743"/>
      <c r="EM138" s="743"/>
      <c r="EN138" s="743"/>
      <c r="EO138" s="743"/>
      <c r="EP138" s="743"/>
      <c r="EQ138" s="743"/>
      <c r="ER138" s="743"/>
      <c r="ES138" s="743"/>
      <c r="ET138" s="743"/>
      <c r="EU138" s="743"/>
      <c r="EV138" s="743"/>
      <c r="EW138" s="743"/>
      <c r="EX138" s="743"/>
      <c r="EY138" s="743"/>
      <c r="EZ138" s="743"/>
      <c r="FA138" s="743"/>
      <c r="FB138" s="743"/>
      <c r="FC138" s="743"/>
      <c r="FD138" s="743"/>
      <c r="FE138" s="743"/>
      <c r="FF138" s="743"/>
      <c r="FG138" s="743"/>
      <c r="FH138" s="743"/>
      <c r="FI138" s="743"/>
      <c r="FJ138" s="743"/>
      <c r="FK138" s="743"/>
      <c r="FL138" s="743"/>
      <c r="FM138" s="743"/>
      <c r="FN138" s="743"/>
      <c r="FO138" s="743"/>
      <c r="FP138" s="743"/>
      <c r="FQ138" s="743"/>
      <c r="FR138" s="743"/>
      <c r="FS138" s="743"/>
      <c r="FT138" s="743"/>
      <c r="FU138" s="743"/>
      <c r="FV138" s="743"/>
      <c r="FW138" s="743"/>
      <c r="FX138" s="743"/>
      <c r="FY138" s="743"/>
      <c r="FZ138" s="743"/>
      <c r="GA138" s="743"/>
      <c r="GB138" s="743"/>
      <c r="GC138" s="743"/>
      <c r="GD138" s="743"/>
      <c r="GE138" s="743"/>
      <c r="GF138" s="743"/>
      <c r="GG138" s="743"/>
      <c r="GH138" s="743"/>
      <c r="GI138" s="743"/>
      <c r="GJ138" s="743"/>
      <c r="GK138" s="743"/>
      <c r="GL138" s="743"/>
      <c r="GM138" s="743"/>
      <c r="GN138" s="743"/>
      <c r="GO138" s="743"/>
      <c r="GP138" s="743"/>
      <c r="GQ138" s="743"/>
      <c r="GR138" s="743"/>
      <c r="GS138" s="743"/>
      <c r="GT138" s="743"/>
      <c r="GU138" s="743"/>
      <c r="GV138" s="743"/>
      <c r="GW138" s="743"/>
      <c r="GX138" s="743"/>
      <c r="GY138" s="743"/>
      <c r="GZ138" s="743"/>
      <c r="HA138" s="743"/>
      <c r="HB138" s="743"/>
      <c r="HC138" s="743"/>
      <c r="HD138" s="743"/>
      <c r="HE138" s="743"/>
      <c r="HF138" s="743"/>
      <c r="HG138" s="743"/>
      <c r="HH138" s="743"/>
      <c r="HI138" s="743"/>
      <c r="HJ138" s="743"/>
      <c r="HK138" s="743"/>
      <c r="HL138" s="743"/>
      <c r="HM138" s="743"/>
      <c r="HN138" s="743"/>
      <c r="HO138" s="743"/>
      <c r="HP138" s="743"/>
      <c r="HQ138" s="743"/>
      <c r="HR138" s="743"/>
      <c r="HS138" s="743"/>
      <c r="HT138" s="743"/>
      <c r="HU138" s="743"/>
      <c r="HV138" s="743"/>
      <c r="HW138" s="743"/>
      <c r="HX138" s="743"/>
      <c r="HY138" s="743"/>
      <c r="HZ138" s="743"/>
      <c r="IA138" s="743"/>
      <c r="IB138" s="743"/>
      <c r="IC138" s="743"/>
      <c r="ID138" s="743"/>
      <c r="IE138" s="743"/>
      <c r="IF138" s="743"/>
      <c r="IG138" s="743"/>
      <c r="IH138" s="743"/>
      <c r="II138" s="743"/>
      <c r="IJ138" s="743"/>
      <c r="IK138" s="743"/>
      <c r="IL138" s="743"/>
      <c r="IM138" s="743"/>
      <c r="IN138" s="743"/>
      <c r="IO138" s="743"/>
      <c r="IP138" s="743"/>
      <c r="IQ138" s="743"/>
      <c r="IR138" s="743"/>
      <c r="IS138" s="743"/>
      <c r="IT138" s="743"/>
      <c r="IU138" s="743"/>
      <c r="IV138" s="743"/>
    </row>
    <row r="139" spans="1:256" s="735" customFormat="1" ht="15.75" customHeight="1" thickBot="1">
      <c r="A139" s="15"/>
      <c r="B139" s="712"/>
      <c r="C139" s="1147"/>
      <c r="D139" s="714"/>
      <c r="E139" s="714"/>
      <c r="F139" s="714"/>
      <c r="G139" s="714"/>
      <c r="H139" s="750" t="s">
        <v>243</v>
      </c>
      <c r="I139" s="709">
        <v>15000</v>
      </c>
      <c r="J139" s="710">
        <v>0</v>
      </c>
      <c r="K139" s="710">
        <v>0</v>
      </c>
      <c r="L139" s="710">
        <v>15000</v>
      </c>
      <c r="M139" s="710">
        <v>15000</v>
      </c>
      <c r="N139" s="710"/>
      <c r="O139" s="711"/>
      <c r="P139" s="14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744" customFormat="1" ht="16.5" customHeight="1" thickBot="1">
      <c r="A140" s="736"/>
      <c r="B140" s="737"/>
      <c r="C140" s="1145" t="s">
        <v>887</v>
      </c>
      <c r="D140" s="738"/>
      <c r="E140" s="738"/>
      <c r="F140" s="738"/>
      <c r="G140" s="738"/>
      <c r="H140" s="739" t="s">
        <v>63</v>
      </c>
      <c r="I140" s="720">
        <v>150</v>
      </c>
      <c r="J140" s="721">
        <v>0</v>
      </c>
      <c r="K140" s="721">
        <v>150</v>
      </c>
      <c r="L140" s="721">
        <v>150</v>
      </c>
      <c r="M140" s="721">
        <v>150</v>
      </c>
      <c r="N140" s="740"/>
      <c r="O140" s="741"/>
      <c r="P140" s="742"/>
      <c r="Q140" s="743"/>
      <c r="R140" s="743"/>
      <c r="S140" s="743"/>
      <c r="T140" s="743"/>
      <c r="U140" s="743"/>
      <c r="V140" s="743"/>
      <c r="W140" s="743"/>
      <c r="X140" s="743"/>
      <c r="Y140" s="743"/>
      <c r="Z140" s="743"/>
      <c r="AA140" s="743"/>
      <c r="AB140" s="743"/>
      <c r="AC140" s="743"/>
      <c r="AD140" s="743"/>
      <c r="AE140" s="743"/>
      <c r="AF140" s="743"/>
      <c r="AG140" s="743"/>
      <c r="AH140" s="743"/>
      <c r="AI140" s="743"/>
      <c r="AJ140" s="743"/>
      <c r="AK140" s="743"/>
      <c r="AL140" s="743"/>
      <c r="AM140" s="743"/>
      <c r="AN140" s="743"/>
      <c r="AO140" s="743"/>
      <c r="AP140" s="743"/>
      <c r="AQ140" s="743"/>
      <c r="AR140" s="743"/>
      <c r="AS140" s="743"/>
      <c r="AT140" s="743"/>
      <c r="AU140" s="743"/>
      <c r="AV140" s="743"/>
      <c r="AW140" s="743"/>
      <c r="AX140" s="743"/>
      <c r="AY140" s="743"/>
      <c r="AZ140" s="743"/>
      <c r="BA140" s="743"/>
      <c r="BB140" s="743"/>
      <c r="BC140" s="743"/>
      <c r="BD140" s="743"/>
      <c r="BE140" s="743"/>
      <c r="BF140" s="743"/>
      <c r="BG140" s="743"/>
      <c r="BH140" s="743"/>
      <c r="BI140" s="743"/>
      <c r="BJ140" s="743"/>
      <c r="BK140" s="743"/>
      <c r="BL140" s="743"/>
      <c r="BM140" s="743"/>
      <c r="BN140" s="743"/>
      <c r="BO140" s="743"/>
      <c r="BP140" s="743"/>
      <c r="BQ140" s="743"/>
      <c r="BR140" s="743"/>
      <c r="BS140" s="743"/>
      <c r="BT140" s="743"/>
      <c r="BU140" s="743"/>
      <c r="BV140" s="743"/>
      <c r="BW140" s="743"/>
      <c r="BX140" s="743"/>
      <c r="BY140" s="743"/>
      <c r="BZ140" s="743"/>
      <c r="CA140" s="743"/>
      <c r="CB140" s="743"/>
      <c r="CC140" s="743"/>
      <c r="CD140" s="743"/>
      <c r="CE140" s="743"/>
      <c r="CF140" s="743"/>
      <c r="CG140" s="743"/>
      <c r="CH140" s="743"/>
      <c r="CI140" s="743"/>
      <c r="CJ140" s="743"/>
      <c r="CK140" s="743"/>
      <c r="CL140" s="743"/>
      <c r="CM140" s="743"/>
      <c r="CN140" s="743"/>
      <c r="CO140" s="743"/>
      <c r="CP140" s="743"/>
      <c r="CQ140" s="743"/>
      <c r="CR140" s="743"/>
      <c r="CS140" s="743"/>
      <c r="CT140" s="743"/>
      <c r="CU140" s="743"/>
      <c r="CV140" s="743"/>
      <c r="CW140" s="743"/>
      <c r="CX140" s="743"/>
      <c r="CY140" s="743"/>
      <c r="CZ140" s="743"/>
      <c r="DA140" s="743"/>
      <c r="DB140" s="743"/>
      <c r="DC140" s="743"/>
      <c r="DD140" s="743"/>
      <c r="DE140" s="743"/>
      <c r="DF140" s="743"/>
      <c r="DG140" s="743"/>
      <c r="DH140" s="743"/>
      <c r="DI140" s="743"/>
      <c r="DJ140" s="743"/>
      <c r="DK140" s="743"/>
      <c r="DL140" s="743"/>
      <c r="DM140" s="743"/>
      <c r="DN140" s="743"/>
      <c r="DO140" s="743"/>
      <c r="DP140" s="743"/>
      <c r="DQ140" s="743"/>
      <c r="DR140" s="743"/>
      <c r="DS140" s="743"/>
      <c r="DT140" s="743"/>
      <c r="DU140" s="743"/>
      <c r="DV140" s="743"/>
      <c r="DW140" s="743"/>
      <c r="DX140" s="743"/>
      <c r="DY140" s="743"/>
      <c r="DZ140" s="743"/>
      <c r="EA140" s="743"/>
      <c r="EB140" s="743"/>
      <c r="EC140" s="743"/>
      <c r="ED140" s="743"/>
      <c r="EE140" s="743"/>
      <c r="EF140" s="743"/>
      <c r="EG140" s="743"/>
      <c r="EH140" s="743"/>
      <c r="EI140" s="743"/>
      <c r="EJ140" s="743"/>
      <c r="EK140" s="743"/>
      <c r="EL140" s="743"/>
      <c r="EM140" s="743"/>
      <c r="EN140" s="743"/>
      <c r="EO140" s="743"/>
      <c r="EP140" s="743"/>
      <c r="EQ140" s="743"/>
      <c r="ER140" s="743"/>
      <c r="ES140" s="743"/>
      <c r="ET140" s="743"/>
      <c r="EU140" s="743"/>
      <c r="EV140" s="743"/>
      <c r="EW140" s="743"/>
      <c r="EX140" s="743"/>
      <c r="EY140" s="743"/>
      <c r="EZ140" s="743"/>
      <c r="FA140" s="743"/>
      <c r="FB140" s="743"/>
      <c r="FC140" s="743"/>
      <c r="FD140" s="743"/>
      <c r="FE140" s="743"/>
      <c r="FF140" s="743"/>
      <c r="FG140" s="743"/>
      <c r="FH140" s="743"/>
      <c r="FI140" s="743"/>
      <c r="FJ140" s="743"/>
      <c r="FK140" s="743"/>
      <c r="FL140" s="743"/>
      <c r="FM140" s="743"/>
      <c r="FN140" s="743"/>
      <c r="FO140" s="743"/>
      <c r="FP140" s="743"/>
      <c r="FQ140" s="743"/>
      <c r="FR140" s="743"/>
      <c r="FS140" s="743"/>
      <c r="FT140" s="743"/>
      <c r="FU140" s="743"/>
      <c r="FV140" s="743"/>
      <c r="FW140" s="743"/>
      <c r="FX140" s="743"/>
      <c r="FY140" s="743"/>
      <c r="FZ140" s="743"/>
      <c r="GA140" s="743"/>
      <c r="GB140" s="743"/>
      <c r="GC140" s="743"/>
      <c r="GD140" s="743"/>
      <c r="GE140" s="743"/>
      <c r="GF140" s="743"/>
      <c r="GG140" s="743"/>
      <c r="GH140" s="743"/>
      <c r="GI140" s="743"/>
      <c r="GJ140" s="743"/>
      <c r="GK140" s="743"/>
      <c r="GL140" s="743"/>
      <c r="GM140" s="743"/>
      <c r="GN140" s="743"/>
      <c r="GO140" s="743"/>
      <c r="GP140" s="743"/>
      <c r="GQ140" s="743"/>
      <c r="GR140" s="743"/>
      <c r="GS140" s="743"/>
      <c r="GT140" s="743"/>
      <c r="GU140" s="743"/>
      <c r="GV140" s="743"/>
      <c r="GW140" s="743"/>
      <c r="GX140" s="743"/>
      <c r="GY140" s="743"/>
      <c r="GZ140" s="743"/>
      <c r="HA140" s="743"/>
      <c r="HB140" s="743"/>
      <c r="HC140" s="743"/>
      <c r="HD140" s="743"/>
      <c r="HE140" s="743"/>
      <c r="HF140" s="743"/>
      <c r="HG140" s="743"/>
      <c r="HH140" s="743"/>
      <c r="HI140" s="743"/>
      <c r="HJ140" s="743"/>
      <c r="HK140" s="743"/>
      <c r="HL140" s="743"/>
      <c r="HM140" s="743"/>
      <c r="HN140" s="743"/>
      <c r="HO140" s="743"/>
      <c r="HP140" s="743"/>
      <c r="HQ140" s="743"/>
      <c r="HR140" s="743"/>
      <c r="HS140" s="743"/>
      <c r="HT140" s="743"/>
      <c r="HU140" s="743"/>
      <c r="HV140" s="743"/>
      <c r="HW140" s="743"/>
      <c r="HX140" s="743"/>
      <c r="HY140" s="743"/>
      <c r="HZ140" s="743"/>
      <c r="IA140" s="743"/>
      <c r="IB140" s="743"/>
      <c r="IC140" s="743"/>
      <c r="ID140" s="743"/>
      <c r="IE140" s="743"/>
      <c r="IF140" s="743"/>
      <c r="IG140" s="743"/>
      <c r="IH140" s="743"/>
      <c r="II140" s="743"/>
      <c r="IJ140" s="743"/>
      <c r="IK140" s="743"/>
      <c r="IL140" s="743"/>
      <c r="IM140" s="743"/>
      <c r="IN140" s="743"/>
      <c r="IO140" s="743"/>
      <c r="IP140" s="743"/>
      <c r="IQ140" s="743"/>
      <c r="IR140" s="743"/>
      <c r="IS140" s="743"/>
      <c r="IT140" s="743"/>
      <c r="IU140" s="743"/>
      <c r="IV140" s="743"/>
    </row>
    <row r="141" spans="1:256" s="744" customFormat="1" ht="16.5" customHeight="1" thickBot="1">
      <c r="A141" s="736"/>
      <c r="B141" s="745"/>
      <c r="C141" s="1146"/>
      <c r="D141" s="746"/>
      <c r="E141" s="746"/>
      <c r="F141" s="703">
        <v>150</v>
      </c>
      <c r="G141" s="746"/>
      <c r="H141" s="739" t="s">
        <v>64</v>
      </c>
      <c r="I141" s="705"/>
      <c r="J141" s="706"/>
      <c r="K141" s="706"/>
      <c r="L141" s="706"/>
      <c r="M141" s="706"/>
      <c r="N141" s="747"/>
      <c r="O141" s="748"/>
      <c r="P141" s="742"/>
      <c r="Q141" s="743"/>
      <c r="R141" s="743"/>
      <c r="S141" s="743"/>
      <c r="T141" s="743"/>
      <c r="U141" s="743"/>
      <c r="V141" s="743"/>
      <c r="W141" s="743"/>
      <c r="X141" s="743"/>
      <c r="Y141" s="743"/>
      <c r="Z141" s="743"/>
      <c r="AA141" s="743"/>
      <c r="AB141" s="743"/>
      <c r="AC141" s="743"/>
      <c r="AD141" s="743"/>
      <c r="AE141" s="743"/>
      <c r="AF141" s="743"/>
      <c r="AG141" s="743"/>
      <c r="AH141" s="743"/>
      <c r="AI141" s="743"/>
      <c r="AJ141" s="743"/>
      <c r="AK141" s="743"/>
      <c r="AL141" s="743"/>
      <c r="AM141" s="743"/>
      <c r="AN141" s="743"/>
      <c r="AO141" s="743"/>
      <c r="AP141" s="743"/>
      <c r="AQ141" s="743"/>
      <c r="AR141" s="743"/>
      <c r="AS141" s="743"/>
      <c r="AT141" s="743"/>
      <c r="AU141" s="743"/>
      <c r="AV141" s="743"/>
      <c r="AW141" s="743"/>
      <c r="AX141" s="743"/>
      <c r="AY141" s="743"/>
      <c r="AZ141" s="743"/>
      <c r="BA141" s="743"/>
      <c r="BB141" s="743"/>
      <c r="BC141" s="743"/>
      <c r="BD141" s="743"/>
      <c r="BE141" s="743"/>
      <c r="BF141" s="743"/>
      <c r="BG141" s="743"/>
      <c r="BH141" s="743"/>
      <c r="BI141" s="743"/>
      <c r="BJ141" s="743"/>
      <c r="BK141" s="743"/>
      <c r="BL141" s="743"/>
      <c r="BM141" s="743"/>
      <c r="BN141" s="743"/>
      <c r="BO141" s="743"/>
      <c r="BP141" s="743"/>
      <c r="BQ141" s="743"/>
      <c r="BR141" s="743"/>
      <c r="BS141" s="743"/>
      <c r="BT141" s="743"/>
      <c r="BU141" s="743"/>
      <c r="BV141" s="743"/>
      <c r="BW141" s="743"/>
      <c r="BX141" s="743"/>
      <c r="BY141" s="743"/>
      <c r="BZ141" s="743"/>
      <c r="CA141" s="743"/>
      <c r="CB141" s="743"/>
      <c r="CC141" s="743"/>
      <c r="CD141" s="743"/>
      <c r="CE141" s="743"/>
      <c r="CF141" s="743"/>
      <c r="CG141" s="743"/>
      <c r="CH141" s="743"/>
      <c r="CI141" s="743"/>
      <c r="CJ141" s="743"/>
      <c r="CK141" s="743"/>
      <c r="CL141" s="743"/>
      <c r="CM141" s="743"/>
      <c r="CN141" s="743"/>
      <c r="CO141" s="743"/>
      <c r="CP141" s="743"/>
      <c r="CQ141" s="743"/>
      <c r="CR141" s="743"/>
      <c r="CS141" s="743"/>
      <c r="CT141" s="743"/>
      <c r="CU141" s="743"/>
      <c r="CV141" s="743"/>
      <c r="CW141" s="743"/>
      <c r="CX141" s="743"/>
      <c r="CY141" s="743"/>
      <c r="CZ141" s="743"/>
      <c r="DA141" s="743"/>
      <c r="DB141" s="743"/>
      <c r="DC141" s="743"/>
      <c r="DD141" s="743"/>
      <c r="DE141" s="743"/>
      <c r="DF141" s="743"/>
      <c r="DG141" s="743"/>
      <c r="DH141" s="743"/>
      <c r="DI141" s="743"/>
      <c r="DJ141" s="743"/>
      <c r="DK141" s="743"/>
      <c r="DL141" s="743"/>
      <c r="DM141" s="743"/>
      <c r="DN141" s="743"/>
      <c r="DO141" s="743"/>
      <c r="DP141" s="743"/>
      <c r="DQ141" s="743"/>
      <c r="DR141" s="743"/>
      <c r="DS141" s="743"/>
      <c r="DT141" s="743"/>
      <c r="DU141" s="743"/>
      <c r="DV141" s="743"/>
      <c r="DW141" s="743"/>
      <c r="DX141" s="743"/>
      <c r="DY141" s="743"/>
      <c r="DZ141" s="743"/>
      <c r="EA141" s="743"/>
      <c r="EB141" s="743"/>
      <c r="EC141" s="743"/>
      <c r="ED141" s="743"/>
      <c r="EE141" s="743"/>
      <c r="EF141" s="743"/>
      <c r="EG141" s="743"/>
      <c r="EH141" s="743"/>
      <c r="EI141" s="743"/>
      <c r="EJ141" s="743"/>
      <c r="EK141" s="743"/>
      <c r="EL141" s="743"/>
      <c r="EM141" s="743"/>
      <c r="EN141" s="743"/>
      <c r="EO141" s="743"/>
      <c r="EP141" s="743"/>
      <c r="EQ141" s="743"/>
      <c r="ER141" s="743"/>
      <c r="ES141" s="743"/>
      <c r="ET141" s="743"/>
      <c r="EU141" s="743"/>
      <c r="EV141" s="743"/>
      <c r="EW141" s="743"/>
      <c r="EX141" s="743"/>
      <c r="EY141" s="743"/>
      <c r="EZ141" s="743"/>
      <c r="FA141" s="743"/>
      <c r="FB141" s="743"/>
      <c r="FC141" s="743"/>
      <c r="FD141" s="743"/>
      <c r="FE141" s="743"/>
      <c r="FF141" s="743"/>
      <c r="FG141" s="743"/>
      <c r="FH141" s="743"/>
      <c r="FI141" s="743"/>
      <c r="FJ141" s="743"/>
      <c r="FK141" s="743"/>
      <c r="FL141" s="743"/>
      <c r="FM141" s="743"/>
      <c r="FN141" s="743"/>
      <c r="FO141" s="743"/>
      <c r="FP141" s="743"/>
      <c r="FQ141" s="743"/>
      <c r="FR141" s="743"/>
      <c r="FS141" s="743"/>
      <c r="FT141" s="743"/>
      <c r="FU141" s="743"/>
      <c r="FV141" s="743"/>
      <c r="FW141" s="743"/>
      <c r="FX141" s="743"/>
      <c r="FY141" s="743"/>
      <c r="FZ141" s="743"/>
      <c r="GA141" s="743"/>
      <c r="GB141" s="743"/>
      <c r="GC141" s="743"/>
      <c r="GD141" s="743"/>
      <c r="GE141" s="743"/>
      <c r="GF141" s="743"/>
      <c r="GG141" s="743"/>
      <c r="GH141" s="743"/>
      <c r="GI141" s="743"/>
      <c r="GJ141" s="743"/>
      <c r="GK141" s="743"/>
      <c r="GL141" s="743"/>
      <c r="GM141" s="743"/>
      <c r="GN141" s="743"/>
      <c r="GO141" s="743"/>
      <c r="GP141" s="743"/>
      <c r="GQ141" s="743"/>
      <c r="GR141" s="743"/>
      <c r="GS141" s="743"/>
      <c r="GT141" s="743"/>
      <c r="GU141" s="743"/>
      <c r="GV141" s="743"/>
      <c r="GW141" s="743"/>
      <c r="GX141" s="743"/>
      <c r="GY141" s="743"/>
      <c r="GZ141" s="743"/>
      <c r="HA141" s="743"/>
      <c r="HB141" s="743"/>
      <c r="HC141" s="743"/>
      <c r="HD141" s="743"/>
      <c r="HE141" s="743"/>
      <c r="HF141" s="743"/>
      <c r="HG141" s="743"/>
      <c r="HH141" s="743"/>
      <c r="HI141" s="743"/>
      <c r="HJ141" s="743"/>
      <c r="HK141" s="743"/>
      <c r="HL141" s="743"/>
      <c r="HM141" s="743"/>
      <c r="HN141" s="743"/>
      <c r="HO141" s="743"/>
      <c r="HP141" s="743"/>
      <c r="HQ141" s="743"/>
      <c r="HR141" s="743"/>
      <c r="HS141" s="743"/>
      <c r="HT141" s="743"/>
      <c r="HU141" s="743"/>
      <c r="HV141" s="743"/>
      <c r="HW141" s="743"/>
      <c r="HX141" s="743"/>
      <c r="HY141" s="743"/>
      <c r="HZ141" s="743"/>
      <c r="IA141" s="743"/>
      <c r="IB141" s="743"/>
      <c r="IC141" s="743"/>
      <c r="ID141" s="743"/>
      <c r="IE141" s="743"/>
      <c r="IF141" s="743"/>
      <c r="IG141" s="743"/>
      <c r="IH141" s="743"/>
      <c r="II141" s="743"/>
      <c r="IJ141" s="743"/>
      <c r="IK141" s="743"/>
      <c r="IL141" s="743"/>
      <c r="IM141" s="743"/>
      <c r="IN141" s="743"/>
      <c r="IO141" s="743"/>
      <c r="IP141" s="743"/>
      <c r="IQ141" s="743"/>
      <c r="IR141" s="743"/>
      <c r="IS141" s="743"/>
      <c r="IT141" s="743"/>
      <c r="IU141" s="743"/>
      <c r="IV141" s="743"/>
    </row>
    <row r="142" spans="1:256" s="744" customFormat="1" ht="16.5" customHeight="1" thickBot="1">
      <c r="A142" s="736"/>
      <c r="B142" s="701">
        <v>27</v>
      </c>
      <c r="C142" s="1146"/>
      <c r="D142" s="746"/>
      <c r="E142" s="746"/>
      <c r="F142" s="703"/>
      <c r="G142" s="746"/>
      <c r="H142" s="739" t="s">
        <v>885</v>
      </c>
      <c r="I142" s="749"/>
      <c r="J142" s="747"/>
      <c r="K142" s="747"/>
      <c r="L142" s="747"/>
      <c r="M142" s="747"/>
      <c r="N142" s="747"/>
      <c r="O142" s="748"/>
      <c r="P142" s="742"/>
      <c r="Q142" s="743"/>
      <c r="R142" s="743"/>
      <c r="S142" s="743"/>
      <c r="T142" s="743"/>
      <c r="U142" s="743"/>
      <c r="V142" s="743"/>
      <c r="W142" s="743"/>
      <c r="X142" s="743"/>
      <c r="Y142" s="743"/>
      <c r="Z142" s="743"/>
      <c r="AA142" s="743"/>
      <c r="AB142" s="743"/>
      <c r="AC142" s="743"/>
      <c r="AD142" s="743"/>
      <c r="AE142" s="743"/>
      <c r="AF142" s="743"/>
      <c r="AG142" s="743"/>
      <c r="AH142" s="743"/>
      <c r="AI142" s="743"/>
      <c r="AJ142" s="743"/>
      <c r="AK142" s="743"/>
      <c r="AL142" s="743"/>
      <c r="AM142" s="743"/>
      <c r="AN142" s="743"/>
      <c r="AO142" s="743"/>
      <c r="AP142" s="743"/>
      <c r="AQ142" s="743"/>
      <c r="AR142" s="743"/>
      <c r="AS142" s="743"/>
      <c r="AT142" s="743"/>
      <c r="AU142" s="743"/>
      <c r="AV142" s="743"/>
      <c r="AW142" s="743"/>
      <c r="AX142" s="743"/>
      <c r="AY142" s="743"/>
      <c r="AZ142" s="743"/>
      <c r="BA142" s="743"/>
      <c r="BB142" s="743"/>
      <c r="BC142" s="743"/>
      <c r="BD142" s="743"/>
      <c r="BE142" s="743"/>
      <c r="BF142" s="743"/>
      <c r="BG142" s="743"/>
      <c r="BH142" s="743"/>
      <c r="BI142" s="743"/>
      <c r="BJ142" s="743"/>
      <c r="BK142" s="743"/>
      <c r="BL142" s="743"/>
      <c r="BM142" s="743"/>
      <c r="BN142" s="743"/>
      <c r="BO142" s="743"/>
      <c r="BP142" s="743"/>
      <c r="BQ142" s="743"/>
      <c r="BR142" s="743"/>
      <c r="BS142" s="743"/>
      <c r="BT142" s="743"/>
      <c r="BU142" s="743"/>
      <c r="BV142" s="743"/>
      <c r="BW142" s="743"/>
      <c r="BX142" s="743"/>
      <c r="BY142" s="743"/>
      <c r="BZ142" s="743"/>
      <c r="CA142" s="743"/>
      <c r="CB142" s="743"/>
      <c r="CC142" s="743"/>
      <c r="CD142" s="743"/>
      <c r="CE142" s="743"/>
      <c r="CF142" s="743"/>
      <c r="CG142" s="743"/>
      <c r="CH142" s="743"/>
      <c r="CI142" s="743"/>
      <c r="CJ142" s="743"/>
      <c r="CK142" s="743"/>
      <c r="CL142" s="743"/>
      <c r="CM142" s="743"/>
      <c r="CN142" s="743"/>
      <c r="CO142" s="743"/>
      <c r="CP142" s="743"/>
      <c r="CQ142" s="743"/>
      <c r="CR142" s="743"/>
      <c r="CS142" s="743"/>
      <c r="CT142" s="743"/>
      <c r="CU142" s="743"/>
      <c r="CV142" s="743"/>
      <c r="CW142" s="743"/>
      <c r="CX142" s="743"/>
      <c r="CY142" s="743"/>
      <c r="CZ142" s="743"/>
      <c r="DA142" s="743"/>
      <c r="DB142" s="743"/>
      <c r="DC142" s="743"/>
      <c r="DD142" s="743"/>
      <c r="DE142" s="743"/>
      <c r="DF142" s="743"/>
      <c r="DG142" s="743"/>
      <c r="DH142" s="743"/>
      <c r="DI142" s="743"/>
      <c r="DJ142" s="743"/>
      <c r="DK142" s="743"/>
      <c r="DL142" s="743"/>
      <c r="DM142" s="743"/>
      <c r="DN142" s="743"/>
      <c r="DO142" s="743"/>
      <c r="DP142" s="743"/>
      <c r="DQ142" s="743"/>
      <c r="DR142" s="743"/>
      <c r="DS142" s="743"/>
      <c r="DT142" s="743"/>
      <c r="DU142" s="743"/>
      <c r="DV142" s="743"/>
      <c r="DW142" s="743"/>
      <c r="DX142" s="743"/>
      <c r="DY142" s="743"/>
      <c r="DZ142" s="743"/>
      <c r="EA142" s="743"/>
      <c r="EB142" s="743"/>
      <c r="EC142" s="743"/>
      <c r="ED142" s="743"/>
      <c r="EE142" s="743"/>
      <c r="EF142" s="743"/>
      <c r="EG142" s="743"/>
      <c r="EH142" s="743"/>
      <c r="EI142" s="743"/>
      <c r="EJ142" s="743"/>
      <c r="EK142" s="743"/>
      <c r="EL142" s="743"/>
      <c r="EM142" s="743"/>
      <c r="EN142" s="743"/>
      <c r="EO142" s="743"/>
      <c r="EP142" s="743"/>
      <c r="EQ142" s="743"/>
      <c r="ER142" s="743"/>
      <c r="ES142" s="743"/>
      <c r="ET142" s="743"/>
      <c r="EU142" s="743"/>
      <c r="EV142" s="743"/>
      <c r="EW142" s="743"/>
      <c r="EX142" s="743"/>
      <c r="EY142" s="743"/>
      <c r="EZ142" s="743"/>
      <c r="FA142" s="743"/>
      <c r="FB142" s="743"/>
      <c r="FC142" s="743"/>
      <c r="FD142" s="743"/>
      <c r="FE142" s="743"/>
      <c r="FF142" s="743"/>
      <c r="FG142" s="743"/>
      <c r="FH142" s="743"/>
      <c r="FI142" s="743"/>
      <c r="FJ142" s="743"/>
      <c r="FK142" s="743"/>
      <c r="FL142" s="743"/>
      <c r="FM142" s="743"/>
      <c r="FN142" s="743"/>
      <c r="FO142" s="743"/>
      <c r="FP142" s="743"/>
      <c r="FQ142" s="743"/>
      <c r="FR142" s="743"/>
      <c r="FS142" s="743"/>
      <c r="FT142" s="743"/>
      <c r="FU142" s="743"/>
      <c r="FV142" s="743"/>
      <c r="FW142" s="743"/>
      <c r="FX142" s="743"/>
      <c r="FY142" s="743"/>
      <c r="FZ142" s="743"/>
      <c r="GA142" s="743"/>
      <c r="GB142" s="743"/>
      <c r="GC142" s="743"/>
      <c r="GD142" s="743"/>
      <c r="GE142" s="743"/>
      <c r="GF142" s="743"/>
      <c r="GG142" s="743"/>
      <c r="GH142" s="743"/>
      <c r="GI142" s="743"/>
      <c r="GJ142" s="743"/>
      <c r="GK142" s="743"/>
      <c r="GL142" s="743"/>
      <c r="GM142" s="743"/>
      <c r="GN142" s="743"/>
      <c r="GO142" s="743"/>
      <c r="GP142" s="743"/>
      <c r="GQ142" s="743"/>
      <c r="GR142" s="743"/>
      <c r="GS142" s="743"/>
      <c r="GT142" s="743"/>
      <c r="GU142" s="743"/>
      <c r="GV142" s="743"/>
      <c r="GW142" s="743"/>
      <c r="GX142" s="743"/>
      <c r="GY142" s="743"/>
      <c r="GZ142" s="743"/>
      <c r="HA142" s="743"/>
      <c r="HB142" s="743"/>
      <c r="HC142" s="743"/>
      <c r="HD142" s="743"/>
      <c r="HE142" s="743"/>
      <c r="HF142" s="743"/>
      <c r="HG142" s="743"/>
      <c r="HH142" s="743"/>
      <c r="HI142" s="743"/>
      <c r="HJ142" s="743"/>
      <c r="HK142" s="743"/>
      <c r="HL142" s="743"/>
      <c r="HM142" s="743"/>
      <c r="HN142" s="743"/>
      <c r="HO142" s="743"/>
      <c r="HP142" s="743"/>
      <c r="HQ142" s="743"/>
      <c r="HR142" s="743"/>
      <c r="HS142" s="743"/>
      <c r="HT142" s="743"/>
      <c r="HU142" s="743"/>
      <c r="HV142" s="743"/>
      <c r="HW142" s="743"/>
      <c r="HX142" s="743"/>
      <c r="HY142" s="743"/>
      <c r="HZ142" s="743"/>
      <c r="IA142" s="743"/>
      <c r="IB142" s="743"/>
      <c r="IC142" s="743"/>
      <c r="ID142" s="743"/>
      <c r="IE142" s="743"/>
      <c r="IF142" s="743"/>
      <c r="IG142" s="743"/>
      <c r="IH142" s="743"/>
      <c r="II142" s="743"/>
      <c r="IJ142" s="743"/>
      <c r="IK142" s="743"/>
      <c r="IL142" s="743"/>
      <c r="IM142" s="743"/>
      <c r="IN142" s="743"/>
      <c r="IO142" s="743"/>
      <c r="IP142" s="743"/>
      <c r="IQ142" s="743"/>
      <c r="IR142" s="743"/>
      <c r="IS142" s="743"/>
      <c r="IT142" s="743"/>
      <c r="IU142" s="743"/>
      <c r="IV142" s="743"/>
    </row>
    <row r="143" spans="1:256" s="744" customFormat="1" ht="16.5" customHeight="1" thickBot="1">
      <c r="A143" s="736"/>
      <c r="B143" s="745"/>
      <c r="C143" s="1146"/>
      <c r="D143" s="746"/>
      <c r="E143" s="746"/>
      <c r="F143" s="746"/>
      <c r="G143" s="746"/>
      <c r="H143" s="739" t="s">
        <v>23</v>
      </c>
      <c r="I143" s="749"/>
      <c r="J143" s="747"/>
      <c r="K143" s="747"/>
      <c r="L143" s="747"/>
      <c r="M143" s="747"/>
      <c r="N143" s="747"/>
      <c r="O143" s="748"/>
      <c r="P143" s="742"/>
      <c r="Q143" s="743"/>
      <c r="R143" s="743"/>
      <c r="S143" s="743"/>
      <c r="T143" s="743"/>
      <c r="U143" s="743"/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743"/>
      <c r="AF143" s="743"/>
      <c r="AG143" s="743"/>
      <c r="AH143" s="743"/>
      <c r="AI143" s="743"/>
      <c r="AJ143" s="743"/>
      <c r="AK143" s="743"/>
      <c r="AL143" s="743"/>
      <c r="AM143" s="743"/>
      <c r="AN143" s="743"/>
      <c r="AO143" s="743"/>
      <c r="AP143" s="743"/>
      <c r="AQ143" s="743"/>
      <c r="AR143" s="743"/>
      <c r="AS143" s="743"/>
      <c r="AT143" s="743"/>
      <c r="AU143" s="743"/>
      <c r="AV143" s="743"/>
      <c r="AW143" s="743"/>
      <c r="AX143" s="743"/>
      <c r="AY143" s="743"/>
      <c r="AZ143" s="743"/>
      <c r="BA143" s="743"/>
      <c r="BB143" s="743"/>
      <c r="BC143" s="743"/>
      <c r="BD143" s="743"/>
      <c r="BE143" s="743"/>
      <c r="BF143" s="743"/>
      <c r="BG143" s="743"/>
      <c r="BH143" s="743"/>
      <c r="BI143" s="743"/>
      <c r="BJ143" s="743"/>
      <c r="BK143" s="743"/>
      <c r="BL143" s="743"/>
      <c r="BM143" s="743"/>
      <c r="BN143" s="743"/>
      <c r="BO143" s="743"/>
      <c r="BP143" s="743"/>
      <c r="BQ143" s="743"/>
      <c r="BR143" s="743"/>
      <c r="BS143" s="743"/>
      <c r="BT143" s="743"/>
      <c r="BU143" s="743"/>
      <c r="BV143" s="743"/>
      <c r="BW143" s="743"/>
      <c r="BX143" s="743"/>
      <c r="BY143" s="743"/>
      <c r="BZ143" s="743"/>
      <c r="CA143" s="743"/>
      <c r="CB143" s="743"/>
      <c r="CC143" s="743"/>
      <c r="CD143" s="743"/>
      <c r="CE143" s="743"/>
      <c r="CF143" s="743"/>
      <c r="CG143" s="743"/>
      <c r="CH143" s="743"/>
      <c r="CI143" s="743"/>
      <c r="CJ143" s="743"/>
      <c r="CK143" s="743"/>
      <c r="CL143" s="743"/>
      <c r="CM143" s="743"/>
      <c r="CN143" s="743"/>
      <c r="CO143" s="743"/>
      <c r="CP143" s="743"/>
      <c r="CQ143" s="743"/>
      <c r="CR143" s="743"/>
      <c r="CS143" s="743"/>
      <c r="CT143" s="743"/>
      <c r="CU143" s="743"/>
      <c r="CV143" s="743"/>
      <c r="CW143" s="743"/>
      <c r="CX143" s="743"/>
      <c r="CY143" s="743"/>
      <c r="CZ143" s="743"/>
      <c r="DA143" s="743"/>
      <c r="DB143" s="743"/>
      <c r="DC143" s="743"/>
      <c r="DD143" s="743"/>
      <c r="DE143" s="743"/>
      <c r="DF143" s="743"/>
      <c r="DG143" s="743"/>
      <c r="DH143" s="743"/>
      <c r="DI143" s="743"/>
      <c r="DJ143" s="743"/>
      <c r="DK143" s="743"/>
      <c r="DL143" s="743"/>
      <c r="DM143" s="743"/>
      <c r="DN143" s="743"/>
      <c r="DO143" s="743"/>
      <c r="DP143" s="743"/>
      <c r="DQ143" s="743"/>
      <c r="DR143" s="743"/>
      <c r="DS143" s="743"/>
      <c r="DT143" s="743"/>
      <c r="DU143" s="743"/>
      <c r="DV143" s="743"/>
      <c r="DW143" s="743"/>
      <c r="DX143" s="743"/>
      <c r="DY143" s="743"/>
      <c r="DZ143" s="743"/>
      <c r="EA143" s="743"/>
      <c r="EB143" s="743"/>
      <c r="EC143" s="743"/>
      <c r="ED143" s="743"/>
      <c r="EE143" s="743"/>
      <c r="EF143" s="743"/>
      <c r="EG143" s="743"/>
      <c r="EH143" s="743"/>
      <c r="EI143" s="743"/>
      <c r="EJ143" s="743"/>
      <c r="EK143" s="743"/>
      <c r="EL143" s="743"/>
      <c r="EM143" s="743"/>
      <c r="EN143" s="743"/>
      <c r="EO143" s="743"/>
      <c r="EP143" s="743"/>
      <c r="EQ143" s="743"/>
      <c r="ER143" s="743"/>
      <c r="ES143" s="743"/>
      <c r="ET143" s="743"/>
      <c r="EU143" s="743"/>
      <c r="EV143" s="743"/>
      <c r="EW143" s="743"/>
      <c r="EX143" s="743"/>
      <c r="EY143" s="743"/>
      <c r="EZ143" s="743"/>
      <c r="FA143" s="743"/>
      <c r="FB143" s="743"/>
      <c r="FC143" s="743"/>
      <c r="FD143" s="743"/>
      <c r="FE143" s="743"/>
      <c r="FF143" s="743"/>
      <c r="FG143" s="743"/>
      <c r="FH143" s="743"/>
      <c r="FI143" s="743"/>
      <c r="FJ143" s="743"/>
      <c r="FK143" s="743"/>
      <c r="FL143" s="743"/>
      <c r="FM143" s="743"/>
      <c r="FN143" s="743"/>
      <c r="FO143" s="743"/>
      <c r="FP143" s="743"/>
      <c r="FQ143" s="743"/>
      <c r="FR143" s="743"/>
      <c r="FS143" s="743"/>
      <c r="FT143" s="743"/>
      <c r="FU143" s="743"/>
      <c r="FV143" s="743"/>
      <c r="FW143" s="743"/>
      <c r="FX143" s="743"/>
      <c r="FY143" s="743"/>
      <c r="FZ143" s="743"/>
      <c r="GA143" s="743"/>
      <c r="GB143" s="743"/>
      <c r="GC143" s="743"/>
      <c r="GD143" s="743"/>
      <c r="GE143" s="743"/>
      <c r="GF143" s="743"/>
      <c r="GG143" s="743"/>
      <c r="GH143" s="743"/>
      <c r="GI143" s="743"/>
      <c r="GJ143" s="743"/>
      <c r="GK143" s="743"/>
      <c r="GL143" s="743"/>
      <c r="GM143" s="743"/>
      <c r="GN143" s="743"/>
      <c r="GO143" s="743"/>
      <c r="GP143" s="743"/>
      <c r="GQ143" s="743"/>
      <c r="GR143" s="743"/>
      <c r="GS143" s="743"/>
      <c r="GT143" s="743"/>
      <c r="GU143" s="743"/>
      <c r="GV143" s="743"/>
      <c r="GW143" s="743"/>
      <c r="GX143" s="743"/>
      <c r="GY143" s="743"/>
      <c r="GZ143" s="743"/>
      <c r="HA143" s="743"/>
      <c r="HB143" s="743"/>
      <c r="HC143" s="743"/>
      <c r="HD143" s="743"/>
      <c r="HE143" s="743"/>
      <c r="HF143" s="743"/>
      <c r="HG143" s="743"/>
      <c r="HH143" s="743"/>
      <c r="HI143" s="743"/>
      <c r="HJ143" s="743"/>
      <c r="HK143" s="743"/>
      <c r="HL143" s="743"/>
      <c r="HM143" s="743"/>
      <c r="HN143" s="743"/>
      <c r="HO143" s="743"/>
      <c r="HP143" s="743"/>
      <c r="HQ143" s="743"/>
      <c r="HR143" s="743"/>
      <c r="HS143" s="743"/>
      <c r="HT143" s="743"/>
      <c r="HU143" s="743"/>
      <c r="HV143" s="743"/>
      <c r="HW143" s="743"/>
      <c r="HX143" s="743"/>
      <c r="HY143" s="743"/>
      <c r="HZ143" s="743"/>
      <c r="IA143" s="743"/>
      <c r="IB143" s="743"/>
      <c r="IC143" s="743"/>
      <c r="ID143" s="743"/>
      <c r="IE143" s="743"/>
      <c r="IF143" s="743"/>
      <c r="IG143" s="743"/>
      <c r="IH143" s="743"/>
      <c r="II143" s="743"/>
      <c r="IJ143" s="743"/>
      <c r="IK143" s="743"/>
      <c r="IL143" s="743"/>
      <c r="IM143" s="743"/>
      <c r="IN143" s="743"/>
      <c r="IO143" s="743"/>
      <c r="IP143" s="743"/>
      <c r="IQ143" s="743"/>
      <c r="IR143" s="743"/>
      <c r="IS143" s="743"/>
      <c r="IT143" s="743"/>
      <c r="IU143" s="743"/>
      <c r="IV143" s="743"/>
    </row>
    <row r="144" spans="1:256" s="735" customFormat="1" ht="15.75" customHeight="1" thickBot="1">
      <c r="A144" s="15"/>
      <c r="B144" s="712"/>
      <c r="C144" s="1147"/>
      <c r="D144" s="714"/>
      <c r="E144" s="714"/>
      <c r="F144" s="714"/>
      <c r="G144" s="714"/>
      <c r="H144" s="750" t="s">
        <v>243</v>
      </c>
      <c r="I144" s="709">
        <v>150</v>
      </c>
      <c r="J144" s="710">
        <v>0</v>
      </c>
      <c r="K144" s="710">
        <v>150</v>
      </c>
      <c r="L144" s="710">
        <v>150</v>
      </c>
      <c r="M144" s="710">
        <v>150</v>
      </c>
      <c r="N144" s="710"/>
      <c r="O144" s="711"/>
      <c r="P144" s="14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744" customFormat="1" ht="16.5" customHeight="1" thickBot="1">
      <c r="A145" s="736"/>
      <c r="B145" s="737"/>
      <c r="C145" s="751"/>
      <c r="D145" s="738"/>
      <c r="E145" s="738"/>
      <c r="F145" s="738"/>
      <c r="G145" s="738"/>
      <c r="H145" s="739" t="s">
        <v>63</v>
      </c>
      <c r="I145" s="720">
        <v>150</v>
      </c>
      <c r="J145" s="721">
        <v>0</v>
      </c>
      <c r="K145" s="721">
        <v>150</v>
      </c>
      <c r="L145" s="721">
        <v>150</v>
      </c>
      <c r="M145" s="721">
        <v>150</v>
      </c>
      <c r="N145" s="740"/>
      <c r="O145" s="741"/>
      <c r="P145" s="742"/>
      <c r="Q145" s="743"/>
      <c r="R145" s="743"/>
      <c r="S145" s="743"/>
      <c r="T145" s="743"/>
      <c r="U145" s="743"/>
      <c r="V145" s="743"/>
      <c r="W145" s="743"/>
      <c r="X145" s="743"/>
      <c r="Y145" s="743"/>
      <c r="Z145" s="743"/>
      <c r="AA145" s="743"/>
      <c r="AB145" s="743"/>
      <c r="AC145" s="743"/>
      <c r="AD145" s="743"/>
      <c r="AE145" s="743"/>
      <c r="AF145" s="743"/>
      <c r="AG145" s="743"/>
      <c r="AH145" s="743"/>
      <c r="AI145" s="743"/>
      <c r="AJ145" s="743"/>
      <c r="AK145" s="743"/>
      <c r="AL145" s="743"/>
      <c r="AM145" s="743"/>
      <c r="AN145" s="743"/>
      <c r="AO145" s="743"/>
      <c r="AP145" s="743"/>
      <c r="AQ145" s="743"/>
      <c r="AR145" s="743"/>
      <c r="AS145" s="743"/>
      <c r="AT145" s="743"/>
      <c r="AU145" s="743"/>
      <c r="AV145" s="743"/>
      <c r="AW145" s="743"/>
      <c r="AX145" s="743"/>
      <c r="AY145" s="743"/>
      <c r="AZ145" s="743"/>
      <c r="BA145" s="743"/>
      <c r="BB145" s="743"/>
      <c r="BC145" s="743"/>
      <c r="BD145" s="743"/>
      <c r="BE145" s="743"/>
      <c r="BF145" s="743"/>
      <c r="BG145" s="743"/>
      <c r="BH145" s="743"/>
      <c r="BI145" s="743"/>
      <c r="BJ145" s="743"/>
      <c r="BK145" s="743"/>
      <c r="BL145" s="743"/>
      <c r="BM145" s="743"/>
      <c r="BN145" s="743"/>
      <c r="BO145" s="743"/>
      <c r="BP145" s="743"/>
      <c r="BQ145" s="743"/>
      <c r="BR145" s="743"/>
      <c r="BS145" s="743"/>
      <c r="BT145" s="743"/>
      <c r="BU145" s="743"/>
      <c r="BV145" s="743"/>
      <c r="BW145" s="743"/>
      <c r="BX145" s="743"/>
      <c r="BY145" s="743"/>
      <c r="BZ145" s="743"/>
      <c r="CA145" s="743"/>
      <c r="CB145" s="743"/>
      <c r="CC145" s="743"/>
      <c r="CD145" s="743"/>
      <c r="CE145" s="743"/>
      <c r="CF145" s="743"/>
      <c r="CG145" s="743"/>
      <c r="CH145" s="743"/>
      <c r="CI145" s="743"/>
      <c r="CJ145" s="743"/>
      <c r="CK145" s="743"/>
      <c r="CL145" s="743"/>
      <c r="CM145" s="743"/>
      <c r="CN145" s="743"/>
      <c r="CO145" s="743"/>
      <c r="CP145" s="743"/>
      <c r="CQ145" s="743"/>
      <c r="CR145" s="743"/>
      <c r="CS145" s="743"/>
      <c r="CT145" s="743"/>
      <c r="CU145" s="743"/>
      <c r="CV145" s="743"/>
      <c r="CW145" s="743"/>
      <c r="CX145" s="743"/>
      <c r="CY145" s="743"/>
      <c r="CZ145" s="743"/>
      <c r="DA145" s="743"/>
      <c r="DB145" s="743"/>
      <c r="DC145" s="743"/>
      <c r="DD145" s="743"/>
      <c r="DE145" s="743"/>
      <c r="DF145" s="743"/>
      <c r="DG145" s="743"/>
      <c r="DH145" s="743"/>
      <c r="DI145" s="743"/>
      <c r="DJ145" s="743"/>
      <c r="DK145" s="743"/>
      <c r="DL145" s="743"/>
      <c r="DM145" s="743"/>
      <c r="DN145" s="743"/>
      <c r="DO145" s="743"/>
      <c r="DP145" s="743"/>
      <c r="DQ145" s="743"/>
      <c r="DR145" s="743"/>
      <c r="DS145" s="743"/>
      <c r="DT145" s="743"/>
      <c r="DU145" s="743"/>
      <c r="DV145" s="743"/>
      <c r="DW145" s="743"/>
      <c r="DX145" s="743"/>
      <c r="DY145" s="743"/>
      <c r="DZ145" s="743"/>
      <c r="EA145" s="743"/>
      <c r="EB145" s="743"/>
      <c r="EC145" s="743"/>
      <c r="ED145" s="743"/>
      <c r="EE145" s="743"/>
      <c r="EF145" s="743"/>
      <c r="EG145" s="743"/>
      <c r="EH145" s="743"/>
      <c r="EI145" s="743"/>
      <c r="EJ145" s="743"/>
      <c r="EK145" s="743"/>
      <c r="EL145" s="743"/>
      <c r="EM145" s="743"/>
      <c r="EN145" s="743"/>
      <c r="EO145" s="743"/>
      <c r="EP145" s="743"/>
      <c r="EQ145" s="743"/>
      <c r="ER145" s="743"/>
      <c r="ES145" s="743"/>
      <c r="ET145" s="743"/>
      <c r="EU145" s="743"/>
      <c r="EV145" s="743"/>
      <c r="EW145" s="743"/>
      <c r="EX145" s="743"/>
      <c r="EY145" s="743"/>
      <c r="EZ145" s="743"/>
      <c r="FA145" s="743"/>
      <c r="FB145" s="743"/>
      <c r="FC145" s="743"/>
      <c r="FD145" s="743"/>
      <c r="FE145" s="743"/>
      <c r="FF145" s="743"/>
      <c r="FG145" s="743"/>
      <c r="FH145" s="743"/>
      <c r="FI145" s="743"/>
      <c r="FJ145" s="743"/>
      <c r="FK145" s="743"/>
      <c r="FL145" s="743"/>
      <c r="FM145" s="743"/>
      <c r="FN145" s="743"/>
      <c r="FO145" s="743"/>
      <c r="FP145" s="743"/>
      <c r="FQ145" s="743"/>
      <c r="FR145" s="743"/>
      <c r="FS145" s="743"/>
      <c r="FT145" s="743"/>
      <c r="FU145" s="743"/>
      <c r="FV145" s="743"/>
      <c r="FW145" s="743"/>
      <c r="FX145" s="743"/>
      <c r="FY145" s="743"/>
      <c r="FZ145" s="743"/>
      <c r="GA145" s="743"/>
      <c r="GB145" s="743"/>
      <c r="GC145" s="743"/>
      <c r="GD145" s="743"/>
      <c r="GE145" s="743"/>
      <c r="GF145" s="743"/>
      <c r="GG145" s="743"/>
      <c r="GH145" s="743"/>
      <c r="GI145" s="743"/>
      <c r="GJ145" s="743"/>
      <c r="GK145" s="743"/>
      <c r="GL145" s="743"/>
      <c r="GM145" s="743"/>
      <c r="GN145" s="743"/>
      <c r="GO145" s="743"/>
      <c r="GP145" s="743"/>
      <c r="GQ145" s="743"/>
      <c r="GR145" s="743"/>
      <c r="GS145" s="743"/>
      <c r="GT145" s="743"/>
      <c r="GU145" s="743"/>
      <c r="GV145" s="743"/>
      <c r="GW145" s="743"/>
      <c r="GX145" s="743"/>
      <c r="GY145" s="743"/>
      <c r="GZ145" s="743"/>
      <c r="HA145" s="743"/>
      <c r="HB145" s="743"/>
      <c r="HC145" s="743"/>
      <c r="HD145" s="743"/>
      <c r="HE145" s="743"/>
      <c r="HF145" s="743"/>
      <c r="HG145" s="743"/>
      <c r="HH145" s="743"/>
      <c r="HI145" s="743"/>
      <c r="HJ145" s="743"/>
      <c r="HK145" s="743"/>
      <c r="HL145" s="743"/>
      <c r="HM145" s="743"/>
      <c r="HN145" s="743"/>
      <c r="HO145" s="743"/>
      <c r="HP145" s="743"/>
      <c r="HQ145" s="743"/>
      <c r="HR145" s="743"/>
      <c r="HS145" s="743"/>
      <c r="HT145" s="743"/>
      <c r="HU145" s="743"/>
      <c r="HV145" s="743"/>
      <c r="HW145" s="743"/>
      <c r="HX145" s="743"/>
      <c r="HY145" s="743"/>
      <c r="HZ145" s="743"/>
      <c r="IA145" s="743"/>
      <c r="IB145" s="743"/>
      <c r="IC145" s="743"/>
      <c r="ID145" s="743"/>
      <c r="IE145" s="743"/>
      <c r="IF145" s="743"/>
      <c r="IG145" s="743"/>
      <c r="IH145" s="743"/>
      <c r="II145" s="743"/>
      <c r="IJ145" s="743"/>
      <c r="IK145" s="743"/>
      <c r="IL145" s="743"/>
      <c r="IM145" s="743"/>
      <c r="IN145" s="743"/>
      <c r="IO145" s="743"/>
      <c r="IP145" s="743"/>
      <c r="IQ145" s="743"/>
      <c r="IR145" s="743"/>
      <c r="IS145" s="743"/>
      <c r="IT145" s="743"/>
      <c r="IU145" s="743"/>
      <c r="IV145" s="743"/>
    </row>
    <row r="146" spans="1:256" s="744" customFormat="1" ht="16.5" customHeight="1" thickBot="1">
      <c r="A146" s="736"/>
      <c r="B146" s="745"/>
      <c r="C146" s="752" t="s">
        <v>888</v>
      </c>
      <c r="D146" s="746"/>
      <c r="E146" s="746"/>
      <c r="F146" s="703">
        <v>150</v>
      </c>
      <c r="G146" s="746"/>
      <c r="H146" s="739" t="s">
        <v>64</v>
      </c>
      <c r="I146" s="705"/>
      <c r="J146" s="706"/>
      <c r="K146" s="706"/>
      <c r="L146" s="706"/>
      <c r="M146" s="706"/>
      <c r="N146" s="747"/>
      <c r="O146" s="748"/>
      <c r="P146" s="742"/>
      <c r="Q146" s="743"/>
      <c r="R146" s="743"/>
      <c r="S146" s="743"/>
      <c r="T146" s="743"/>
      <c r="U146" s="743"/>
      <c r="V146" s="743"/>
      <c r="W146" s="743"/>
      <c r="X146" s="743"/>
      <c r="Y146" s="743"/>
      <c r="Z146" s="743"/>
      <c r="AA146" s="743"/>
      <c r="AB146" s="743"/>
      <c r="AC146" s="743"/>
      <c r="AD146" s="743"/>
      <c r="AE146" s="743"/>
      <c r="AF146" s="743"/>
      <c r="AG146" s="743"/>
      <c r="AH146" s="743"/>
      <c r="AI146" s="743"/>
      <c r="AJ146" s="743"/>
      <c r="AK146" s="743"/>
      <c r="AL146" s="743"/>
      <c r="AM146" s="743"/>
      <c r="AN146" s="743"/>
      <c r="AO146" s="743"/>
      <c r="AP146" s="743"/>
      <c r="AQ146" s="743"/>
      <c r="AR146" s="743"/>
      <c r="AS146" s="743"/>
      <c r="AT146" s="743"/>
      <c r="AU146" s="743"/>
      <c r="AV146" s="743"/>
      <c r="AW146" s="743"/>
      <c r="AX146" s="743"/>
      <c r="AY146" s="743"/>
      <c r="AZ146" s="743"/>
      <c r="BA146" s="743"/>
      <c r="BB146" s="743"/>
      <c r="BC146" s="743"/>
      <c r="BD146" s="743"/>
      <c r="BE146" s="743"/>
      <c r="BF146" s="743"/>
      <c r="BG146" s="743"/>
      <c r="BH146" s="743"/>
      <c r="BI146" s="743"/>
      <c r="BJ146" s="743"/>
      <c r="BK146" s="743"/>
      <c r="BL146" s="743"/>
      <c r="BM146" s="743"/>
      <c r="BN146" s="743"/>
      <c r="BO146" s="743"/>
      <c r="BP146" s="743"/>
      <c r="BQ146" s="743"/>
      <c r="BR146" s="743"/>
      <c r="BS146" s="743"/>
      <c r="BT146" s="743"/>
      <c r="BU146" s="743"/>
      <c r="BV146" s="743"/>
      <c r="BW146" s="743"/>
      <c r="BX146" s="743"/>
      <c r="BY146" s="743"/>
      <c r="BZ146" s="743"/>
      <c r="CA146" s="743"/>
      <c r="CB146" s="743"/>
      <c r="CC146" s="743"/>
      <c r="CD146" s="743"/>
      <c r="CE146" s="743"/>
      <c r="CF146" s="743"/>
      <c r="CG146" s="743"/>
      <c r="CH146" s="743"/>
      <c r="CI146" s="743"/>
      <c r="CJ146" s="743"/>
      <c r="CK146" s="743"/>
      <c r="CL146" s="743"/>
      <c r="CM146" s="743"/>
      <c r="CN146" s="743"/>
      <c r="CO146" s="743"/>
      <c r="CP146" s="743"/>
      <c r="CQ146" s="743"/>
      <c r="CR146" s="743"/>
      <c r="CS146" s="743"/>
      <c r="CT146" s="743"/>
      <c r="CU146" s="743"/>
      <c r="CV146" s="743"/>
      <c r="CW146" s="743"/>
      <c r="CX146" s="743"/>
      <c r="CY146" s="743"/>
      <c r="CZ146" s="743"/>
      <c r="DA146" s="743"/>
      <c r="DB146" s="743"/>
      <c r="DC146" s="743"/>
      <c r="DD146" s="743"/>
      <c r="DE146" s="743"/>
      <c r="DF146" s="743"/>
      <c r="DG146" s="743"/>
      <c r="DH146" s="743"/>
      <c r="DI146" s="743"/>
      <c r="DJ146" s="743"/>
      <c r="DK146" s="743"/>
      <c r="DL146" s="743"/>
      <c r="DM146" s="743"/>
      <c r="DN146" s="743"/>
      <c r="DO146" s="743"/>
      <c r="DP146" s="743"/>
      <c r="DQ146" s="743"/>
      <c r="DR146" s="743"/>
      <c r="DS146" s="743"/>
      <c r="DT146" s="743"/>
      <c r="DU146" s="743"/>
      <c r="DV146" s="743"/>
      <c r="DW146" s="743"/>
      <c r="DX146" s="743"/>
      <c r="DY146" s="743"/>
      <c r="DZ146" s="743"/>
      <c r="EA146" s="743"/>
      <c r="EB146" s="743"/>
      <c r="EC146" s="743"/>
      <c r="ED146" s="743"/>
      <c r="EE146" s="743"/>
      <c r="EF146" s="743"/>
      <c r="EG146" s="743"/>
      <c r="EH146" s="743"/>
      <c r="EI146" s="743"/>
      <c r="EJ146" s="743"/>
      <c r="EK146" s="743"/>
      <c r="EL146" s="743"/>
      <c r="EM146" s="743"/>
      <c r="EN146" s="743"/>
      <c r="EO146" s="743"/>
      <c r="EP146" s="743"/>
      <c r="EQ146" s="743"/>
      <c r="ER146" s="743"/>
      <c r="ES146" s="743"/>
      <c r="ET146" s="743"/>
      <c r="EU146" s="743"/>
      <c r="EV146" s="743"/>
      <c r="EW146" s="743"/>
      <c r="EX146" s="743"/>
      <c r="EY146" s="743"/>
      <c r="EZ146" s="743"/>
      <c r="FA146" s="743"/>
      <c r="FB146" s="743"/>
      <c r="FC146" s="743"/>
      <c r="FD146" s="743"/>
      <c r="FE146" s="743"/>
      <c r="FF146" s="743"/>
      <c r="FG146" s="743"/>
      <c r="FH146" s="743"/>
      <c r="FI146" s="743"/>
      <c r="FJ146" s="743"/>
      <c r="FK146" s="743"/>
      <c r="FL146" s="743"/>
      <c r="FM146" s="743"/>
      <c r="FN146" s="743"/>
      <c r="FO146" s="743"/>
      <c r="FP146" s="743"/>
      <c r="FQ146" s="743"/>
      <c r="FR146" s="743"/>
      <c r="FS146" s="743"/>
      <c r="FT146" s="743"/>
      <c r="FU146" s="743"/>
      <c r="FV146" s="743"/>
      <c r="FW146" s="743"/>
      <c r="FX146" s="743"/>
      <c r="FY146" s="743"/>
      <c r="FZ146" s="743"/>
      <c r="GA146" s="743"/>
      <c r="GB146" s="743"/>
      <c r="GC146" s="743"/>
      <c r="GD146" s="743"/>
      <c r="GE146" s="743"/>
      <c r="GF146" s="743"/>
      <c r="GG146" s="743"/>
      <c r="GH146" s="743"/>
      <c r="GI146" s="743"/>
      <c r="GJ146" s="743"/>
      <c r="GK146" s="743"/>
      <c r="GL146" s="743"/>
      <c r="GM146" s="743"/>
      <c r="GN146" s="743"/>
      <c r="GO146" s="743"/>
      <c r="GP146" s="743"/>
      <c r="GQ146" s="743"/>
      <c r="GR146" s="743"/>
      <c r="GS146" s="743"/>
      <c r="GT146" s="743"/>
      <c r="GU146" s="743"/>
      <c r="GV146" s="743"/>
      <c r="GW146" s="743"/>
      <c r="GX146" s="743"/>
      <c r="GY146" s="743"/>
      <c r="GZ146" s="743"/>
      <c r="HA146" s="743"/>
      <c r="HB146" s="743"/>
      <c r="HC146" s="743"/>
      <c r="HD146" s="743"/>
      <c r="HE146" s="743"/>
      <c r="HF146" s="743"/>
      <c r="HG146" s="743"/>
      <c r="HH146" s="743"/>
      <c r="HI146" s="743"/>
      <c r="HJ146" s="743"/>
      <c r="HK146" s="743"/>
      <c r="HL146" s="743"/>
      <c r="HM146" s="743"/>
      <c r="HN146" s="743"/>
      <c r="HO146" s="743"/>
      <c r="HP146" s="743"/>
      <c r="HQ146" s="743"/>
      <c r="HR146" s="743"/>
      <c r="HS146" s="743"/>
      <c r="HT146" s="743"/>
      <c r="HU146" s="743"/>
      <c r="HV146" s="743"/>
      <c r="HW146" s="743"/>
      <c r="HX146" s="743"/>
      <c r="HY146" s="743"/>
      <c r="HZ146" s="743"/>
      <c r="IA146" s="743"/>
      <c r="IB146" s="743"/>
      <c r="IC146" s="743"/>
      <c r="ID146" s="743"/>
      <c r="IE146" s="743"/>
      <c r="IF146" s="743"/>
      <c r="IG146" s="743"/>
      <c r="IH146" s="743"/>
      <c r="II146" s="743"/>
      <c r="IJ146" s="743"/>
      <c r="IK146" s="743"/>
      <c r="IL146" s="743"/>
      <c r="IM146" s="743"/>
      <c r="IN146" s="743"/>
      <c r="IO146" s="743"/>
      <c r="IP146" s="743"/>
      <c r="IQ146" s="743"/>
      <c r="IR146" s="743"/>
      <c r="IS146" s="743"/>
      <c r="IT146" s="743"/>
      <c r="IU146" s="743"/>
      <c r="IV146" s="743"/>
    </row>
    <row r="147" spans="1:256" s="744" customFormat="1" ht="16.5" customHeight="1" thickBot="1">
      <c r="A147" s="736"/>
      <c r="B147" s="701">
        <v>28</v>
      </c>
      <c r="C147" s="702"/>
      <c r="D147" s="746"/>
      <c r="E147" s="746"/>
      <c r="F147" s="703"/>
      <c r="G147" s="746"/>
      <c r="H147" s="739" t="s">
        <v>885</v>
      </c>
      <c r="I147" s="749"/>
      <c r="J147" s="747"/>
      <c r="K147" s="747"/>
      <c r="L147" s="747"/>
      <c r="M147" s="747"/>
      <c r="N147" s="747"/>
      <c r="O147" s="748"/>
      <c r="P147" s="742"/>
      <c r="Q147" s="743"/>
      <c r="R147" s="743"/>
      <c r="S147" s="743"/>
      <c r="T147" s="743"/>
      <c r="U147" s="743"/>
      <c r="V147" s="743"/>
      <c r="W147" s="743"/>
      <c r="X147" s="743"/>
      <c r="Y147" s="743"/>
      <c r="Z147" s="743"/>
      <c r="AA147" s="743"/>
      <c r="AB147" s="743"/>
      <c r="AC147" s="743"/>
      <c r="AD147" s="743"/>
      <c r="AE147" s="743"/>
      <c r="AF147" s="743"/>
      <c r="AG147" s="743"/>
      <c r="AH147" s="743"/>
      <c r="AI147" s="743"/>
      <c r="AJ147" s="743"/>
      <c r="AK147" s="743"/>
      <c r="AL147" s="743"/>
      <c r="AM147" s="743"/>
      <c r="AN147" s="743"/>
      <c r="AO147" s="743"/>
      <c r="AP147" s="743"/>
      <c r="AQ147" s="743"/>
      <c r="AR147" s="743"/>
      <c r="AS147" s="743"/>
      <c r="AT147" s="743"/>
      <c r="AU147" s="743"/>
      <c r="AV147" s="743"/>
      <c r="AW147" s="743"/>
      <c r="AX147" s="743"/>
      <c r="AY147" s="743"/>
      <c r="AZ147" s="743"/>
      <c r="BA147" s="743"/>
      <c r="BB147" s="743"/>
      <c r="BC147" s="743"/>
      <c r="BD147" s="743"/>
      <c r="BE147" s="743"/>
      <c r="BF147" s="743"/>
      <c r="BG147" s="743"/>
      <c r="BH147" s="743"/>
      <c r="BI147" s="743"/>
      <c r="BJ147" s="743"/>
      <c r="BK147" s="743"/>
      <c r="BL147" s="743"/>
      <c r="BM147" s="743"/>
      <c r="BN147" s="743"/>
      <c r="BO147" s="743"/>
      <c r="BP147" s="743"/>
      <c r="BQ147" s="743"/>
      <c r="BR147" s="743"/>
      <c r="BS147" s="743"/>
      <c r="BT147" s="743"/>
      <c r="BU147" s="743"/>
      <c r="BV147" s="743"/>
      <c r="BW147" s="743"/>
      <c r="BX147" s="743"/>
      <c r="BY147" s="743"/>
      <c r="BZ147" s="743"/>
      <c r="CA147" s="743"/>
      <c r="CB147" s="743"/>
      <c r="CC147" s="743"/>
      <c r="CD147" s="743"/>
      <c r="CE147" s="743"/>
      <c r="CF147" s="743"/>
      <c r="CG147" s="743"/>
      <c r="CH147" s="743"/>
      <c r="CI147" s="743"/>
      <c r="CJ147" s="743"/>
      <c r="CK147" s="743"/>
      <c r="CL147" s="743"/>
      <c r="CM147" s="743"/>
      <c r="CN147" s="743"/>
      <c r="CO147" s="743"/>
      <c r="CP147" s="743"/>
      <c r="CQ147" s="743"/>
      <c r="CR147" s="743"/>
      <c r="CS147" s="743"/>
      <c r="CT147" s="743"/>
      <c r="CU147" s="743"/>
      <c r="CV147" s="743"/>
      <c r="CW147" s="743"/>
      <c r="CX147" s="743"/>
      <c r="CY147" s="743"/>
      <c r="CZ147" s="743"/>
      <c r="DA147" s="743"/>
      <c r="DB147" s="743"/>
      <c r="DC147" s="743"/>
      <c r="DD147" s="743"/>
      <c r="DE147" s="743"/>
      <c r="DF147" s="743"/>
      <c r="DG147" s="743"/>
      <c r="DH147" s="743"/>
      <c r="DI147" s="743"/>
      <c r="DJ147" s="743"/>
      <c r="DK147" s="743"/>
      <c r="DL147" s="743"/>
      <c r="DM147" s="743"/>
      <c r="DN147" s="743"/>
      <c r="DO147" s="743"/>
      <c r="DP147" s="743"/>
      <c r="DQ147" s="743"/>
      <c r="DR147" s="743"/>
      <c r="DS147" s="743"/>
      <c r="DT147" s="743"/>
      <c r="DU147" s="743"/>
      <c r="DV147" s="743"/>
      <c r="DW147" s="743"/>
      <c r="DX147" s="743"/>
      <c r="DY147" s="743"/>
      <c r="DZ147" s="743"/>
      <c r="EA147" s="743"/>
      <c r="EB147" s="743"/>
      <c r="EC147" s="743"/>
      <c r="ED147" s="743"/>
      <c r="EE147" s="743"/>
      <c r="EF147" s="743"/>
      <c r="EG147" s="743"/>
      <c r="EH147" s="743"/>
      <c r="EI147" s="743"/>
      <c r="EJ147" s="743"/>
      <c r="EK147" s="743"/>
      <c r="EL147" s="743"/>
      <c r="EM147" s="743"/>
      <c r="EN147" s="743"/>
      <c r="EO147" s="743"/>
      <c r="EP147" s="743"/>
      <c r="EQ147" s="743"/>
      <c r="ER147" s="743"/>
      <c r="ES147" s="743"/>
      <c r="ET147" s="743"/>
      <c r="EU147" s="743"/>
      <c r="EV147" s="743"/>
      <c r="EW147" s="743"/>
      <c r="EX147" s="743"/>
      <c r="EY147" s="743"/>
      <c r="EZ147" s="743"/>
      <c r="FA147" s="743"/>
      <c r="FB147" s="743"/>
      <c r="FC147" s="743"/>
      <c r="FD147" s="743"/>
      <c r="FE147" s="743"/>
      <c r="FF147" s="743"/>
      <c r="FG147" s="743"/>
      <c r="FH147" s="743"/>
      <c r="FI147" s="743"/>
      <c r="FJ147" s="743"/>
      <c r="FK147" s="743"/>
      <c r="FL147" s="743"/>
      <c r="FM147" s="743"/>
      <c r="FN147" s="743"/>
      <c r="FO147" s="743"/>
      <c r="FP147" s="743"/>
      <c r="FQ147" s="743"/>
      <c r="FR147" s="743"/>
      <c r="FS147" s="743"/>
      <c r="FT147" s="743"/>
      <c r="FU147" s="743"/>
      <c r="FV147" s="743"/>
      <c r="FW147" s="743"/>
      <c r="FX147" s="743"/>
      <c r="FY147" s="743"/>
      <c r="FZ147" s="743"/>
      <c r="GA147" s="743"/>
      <c r="GB147" s="743"/>
      <c r="GC147" s="743"/>
      <c r="GD147" s="743"/>
      <c r="GE147" s="743"/>
      <c r="GF147" s="743"/>
      <c r="GG147" s="743"/>
      <c r="GH147" s="743"/>
      <c r="GI147" s="743"/>
      <c r="GJ147" s="743"/>
      <c r="GK147" s="743"/>
      <c r="GL147" s="743"/>
      <c r="GM147" s="743"/>
      <c r="GN147" s="743"/>
      <c r="GO147" s="743"/>
      <c r="GP147" s="743"/>
      <c r="GQ147" s="743"/>
      <c r="GR147" s="743"/>
      <c r="GS147" s="743"/>
      <c r="GT147" s="743"/>
      <c r="GU147" s="743"/>
      <c r="GV147" s="743"/>
      <c r="GW147" s="743"/>
      <c r="GX147" s="743"/>
      <c r="GY147" s="743"/>
      <c r="GZ147" s="743"/>
      <c r="HA147" s="743"/>
      <c r="HB147" s="743"/>
      <c r="HC147" s="743"/>
      <c r="HD147" s="743"/>
      <c r="HE147" s="743"/>
      <c r="HF147" s="743"/>
      <c r="HG147" s="743"/>
      <c r="HH147" s="743"/>
      <c r="HI147" s="743"/>
      <c r="HJ147" s="743"/>
      <c r="HK147" s="743"/>
      <c r="HL147" s="743"/>
      <c r="HM147" s="743"/>
      <c r="HN147" s="743"/>
      <c r="HO147" s="743"/>
      <c r="HP147" s="743"/>
      <c r="HQ147" s="743"/>
      <c r="HR147" s="743"/>
      <c r="HS147" s="743"/>
      <c r="HT147" s="743"/>
      <c r="HU147" s="743"/>
      <c r="HV147" s="743"/>
      <c r="HW147" s="743"/>
      <c r="HX147" s="743"/>
      <c r="HY147" s="743"/>
      <c r="HZ147" s="743"/>
      <c r="IA147" s="743"/>
      <c r="IB147" s="743"/>
      <c r="IC147" s="743"/>
      <c r="ID147" s="743"/>
      <c r="IE147" s="743"/>
      <c r="IF147" s="743"/>
      <c r="IG147" s="743"/>
      <c r="IH147" s="743"/>
      <c r="II147" s="743"/>
      <c r="IJ147" s="743"/>
      <c r="IK147" s="743"/>
      <c r="IL147" s="743"/>
      <c r="IM147" s="743"/>
      <c r="IN147" s="743"/>
      <c r="IO147" s="743"/>
      <c r="IP147" s="743"/>
      <c r="IQ147" s="743"/>
      <c r="IR147" s="743"/>
      <c r="IS147" s="743"/>
      <c r="IT147" s="743"/>
      <c r="IU147" s="743"/>
      <c r="IV147" s="743"/>
    </row>
    <row r="148" spans="1:256" s="744" customFormat="1" ht="16.5" customHeight="1" thickBot="1">
      <c r="A148" s="736"/>
      <c r="B148" s="745"/>
      <c r="C148" s="752"/>
      <c r="D148" s="746"/>
      <c r="E148" s="746"/>
      <c r="F148" s="746"/>
      <c r="G148" s="746"/>
      <c r="H148" s="739" t="s">
        <v>23</v>
      </c>
      <c r="I148" s="749"/>
      <c r="J148" s="747"/>
      <c r="K148" s="747"/>
      <c r="L148" s="747"/>
      <c r="M148" s="747"/>
      <c r="N148" s="747"/>
      <c r="O148" s="748"/>
      <c r="P148" s="742"/>
      <c r="Q148" s="743"/>
      <c r="R148" s="743"/>
      <c r="S148" s="743"/>
      <c r="T148" s="743"/>
      <c r="U148" s="743"/>
      <c r="V148" s="743"/>
      <c r="W148" s="743"/>
      <c r="X148" s="743"/>
      <c r="Y148" s="743"/>
      <c r="Z148" s="743"/>
      <c r="AA148" s="743"/>
      <c r="AB148" s="743"/>
      <c r="AC148" s="743"/>
      <c r="AD148" s="743"/>
      <c r="AE148" s="743"/>
      <c r="AF148" s="743"/>
      <c r="AG148" s="743"/>
      <c r="AH148" s="743"/>
      <c r="AI148" s="743"/>
      <c r="AJ148" s="743"/>
      <c r="AK148" s="743"/>
      <c r="AL148" s="743"/>
      <c r="AM148" s="743"/>
      <c r="AN148" s="743"/>
      <c r="AO148" s="743"/>
      <c r="AP148" s="743"/>
      <c r="AQ148" s="743"/>
      <c r="AR148" s="743"/>
      <c r="AS148" s="743"/>
      <c r="AT148" s="743"/>
      <c r="AU148" s="743"/>
      <c r="AV148" s="743"/>
      <c r="AW148" s="743"/>
      <c r="AX148" s="743"/>
      <c r="AY148" s="743"/>
      <c r="AZ148" s="743"/>
      <c r="BA148" s="743"/>
      <c r="BB148" s="743"/>
      <c r="BC148" s="743"/>
      <c r="BD148" s="743"/>
      <c r="BE148" s="743"/>
      <c r="BF148" s="743"/>
      <c r="BG148" s="743"/>
      <c r="BH148" s="743"/>
      <c r="BI148" s="743"/>
      <c r="BJ148" s="743"/>
      <c r="BK148" s="743"/>
      <c r="BL148" s="743"/>
      <c r="BM148" s="743"/>
      <c r="BN148" s="743"/>
      <c r="BO148" s="743"/>
      <c r="BP148" s="743"/>
      <c r="BQ148" s="743"/>
      <c r="BR148" s="743"/>
      <c r="BS148" s="743"/>
      <c r="BT148" s="743"/>
      <c r="BU148" s="743"/>
      <c r="BV148" s="743"/>
      <c r="BW148" s="743"/>
      <c r="BX148" s="743"/>
      <c r="BY148" s="743"/>
      <c r="BZ148" s="743"/>
      <c r="CA148" s="743"/>
      <c r="CB148" s="743"/>
      <c r="CC148" s="743"/>
      <c r="CD148" s="743"/>
      <c r="CE148" s="743"/>
      <c r="CF148" s="743"/>
      <c r="CG148" s="743"/>
      <c r="CH148" s="743"/>
      <c r="CI148" s="743"/>
      <c r="CJ148" s="743"/>
      <c r="CK148" s="743"/>
      <c r="CL148" s="743"/>
      <c r="CM148" s="743"/>
      <c r="CN148" s="743"/>
      <c r="CO148" s="743"/>
      <c r="CP148" s="743"/>
      <c r="CQ148" s="743"/>
      <c r="CR148" s="743"/>
      <c r="CS148" s="743"/>
      <c r="CT148" s="743"/>
      <c r="CU148" s="743"/>
      <c r="CV148" s="743"/>
      <c r="CW148" s="743"/>
      <c r="CX148" s="743"/>
      <c r="CY148" s="743"/>
      <c r="CZ148" s="743"/>
      <c r="DA148" s="743"/>
      <c r="DB148" s="743"/>
      <c r="DC148" s="743"/>
      <c r="DD148" s="743"/>
      <c r="DE148" s="743"/>
      <c r="DF148" s="743"/>
      <c r="DG148" s="743"/>
      <c r="DH148" s="743"/>
      <c r="DI148" s="743"/>
      <c r="DJ148" s="743"/>
      <c r="DK148" s="743"/>
      <c r="DL148" s="743"/>
      <c r="DM148" s="743"/>
      <c r="DN148" s="743"/>
      <c r="DO148" s="743"/>
      <c r="DP148" s="743"/>
      <c r="DQ148" s="743"/>
      <c r="DR148" s="743"/>
      <c r="DS148" s="743"/>
      <c r="DT148" s="743"/>
      <c r="DU148" s="743"/>
      <c r="DV148" s="743"/>
      <c r="DW148" s="743"/>
      <c r="DX148" s="743"/>
      <c r="DY148" s="743"/>
      <c r="DZ148" s="743"/>
      <c r="EA148" s="743"/>
      <c r="EB148" s="743"/>
      <c r="EC148" s="743"/>
      <c r="ED148" s="743"/>
      <c r="EE148" s="743"/>
      <c r="EF148" s="743"/>
      <c r="EG148" s="743"/>
      <c r="EH148" s="743"/>
      <c r="EI148" s="743"/>
      <c r="EJ148" s="743"/>
      <c r="EK148" s="743"/>
      <c r="EL148" s="743"/>
      <c r="EM148" s="743"/>
      <c r="EN148" s="743"/>
      <c r="EO148" s="743"/>
      <c r="EP148" s="743"/>
      <c r="EQ148" s="743"/>
      <c r="ER148" s="743"/>
      <c r="ES148" s="743"/>
      <c r="ET148" s="743"/>
      <c r="EU148" s="743"/>
      <c r="EV148" s="743"/>
      <c r="EW148" s="743"/>
      <c r="EX148" s="743"/>
      <c r="EY148" s="743"/>
      <c r="EZ148" s="743"/>
      <c r="FA148" s="743"/>
      <c r="FB148" s="743"/>
      <c r="FC148" s="743"/>
      <c r="FD148" s="743"/>
      <c r="FE148" s="743"/>
      <c r="FF148" s="743"/>
      <c r="FG148" s="743"/>
      <c r="FH148" s="743"/>
      <c r="FI148" s="743"/>
      <c r="FJ148" s="743"/>
      <c r="FK148" s="743"/>
      <c r="FL148" s="743"/>
      <c r="FM148" s="743"/>
      <c r="FN148" s="743"/>
      <c r="FO148" s="743"/>
      <c r="FP148" s="743"/>
      <c r="FQ148" s="743"/>
      <c r="FR148" s="743"/>
      <c r="FS148" s="743"/>
      <c r="FT148" s="743"/>
      <c r="FU148" s="743"/>
      <c r="FV148" s="743"/>
      <c r="FW148" s="743"/>
      <c r="FX148" s="743"/>
      <c r="FY148" s="743"/>
      <c r="FZ148" s="743"/>
      <c r="GA148" s="743"/>
      <c r="GB148" s="743"/>
      <c r="GC148" s="743"/>
      <c r="GD148" s="743"/>
      <c r="GE148" s="743"/>
      <c r="GF148" s="743"/>
      <c r="GG148" s="743"/>
      <c r="GH148" s="743"/>
      <c r="GI148" s="743"/>
      <c r="GJ148" s="743"/>
      <c r="GK148" s="743"/>
      <c r="GL148" s="743"/>
      <c r="GM148" s="743"/>
      <c r="GN148" s="743"/>
      <c r="GO148" s="743"/>
      <c r="GP148" s="743"/>
      <c r="GQ148" s="743"/>
      <c r="GR148" s="743"/>
      <c r="GS148" s="743"/>
      <c r="GT148" s="743"/>
      <c r="GU148" s="743"/>
      <c r="GV148" s="743"/>
      <c r="GW148" s="743"/>
      <c r="GX148" s="743"/>
      <c r="GY148" s="743"/>
      <c r="GZ148" s="743"/>
      <c r="HA148" s="743"/>
      <c r="HB148" s="743"/>
      <c r="HC148" s="743"/>
      <c r="HD148" s="743"/>
      <c r="HE148" s="743"/>
      <c r="HF148" s="743"/>
      <c r="HG148" s="743"/>
      <c r="HH148" s="743"/>
      <c r="HI148" s="743"/>
      <c r="HJ148" s="743"/>
      <c r="HK148" s="743"/>
      <c r="HL148" s="743"/>
      <c r="HM148" s="743"/>
      <c r="HN148" s="743"/>
      <c r="HO148" s="743"/>
      <c r="HP148" s="743"/>
      <c r="HQ148" s="743"/>
      <c r="HR148" s="743"/>
      <c r="HS148" s="743"/>
      <c r="HT148" s="743"/>
      <c r="HU148" s="743"/>
      <c r="HV148" s="743"/>
      <c r="HW148" s="743"/>
      <c r="HX148" s="743"/>
      <c r="HY148" s="743"/>
      <c r="HZ148" s="743"/>
      <c r="IA148" s="743"/>
      <c r="IB148" s="743"/>
      <c r="IC148" s="743"/>
      <c r="ID148" s="743"/>
      <c r="IE148" s="743"/>
      <c r="IF148" s="743"/>
      <c r="IG148" s="743"/>
      <c r="IH148" s="743"/>
      <c r="II148" s="743"/>
      <c r="IJ148" s="743"/>
      <c r="IK148" s="743"/>
      <c r="IL148" s="743"/>
      <c r="IM148" s="743"/>
      <c r="IN148" s="743"/>
      <c r="IO148" s="743"/>
      <c r="IP148" s="743"/>
      <c r="IQ148" s="743"/>
      <c r="IR148" s="743"/>
      <c r="IS148" s="743"/>
      <c r="IT148" s="743"/>
      <c r="IU148" s="743"/>
      <c r="IV148" s="743"/>
    </row>
    <row r="149" spans="1:256" s="735" customFormat="1" ht="15.75" customHeight="1" thickBot="1">
      <c r="A149" s="15"/>
      <c r="B149" s="712"/>
      <c r="C149" s="713"/>
      <c r="D149" s="714"/>
      <c r="E149" s="714"/>
      <c r="F149" s="714"/>
      <c r="G149" s="714"/>
      <c r="H149" s="750" t="s">
        <v>243</v>
      </c>
      <c r="I149" s="709">
        <v>150</v>
      </c>
      <c r="J149" s="710">
        <v>0</v>
      </c>
      <c r="K149" s="710">
        <v>150</v>
      </c>
      <c r="L149" s="710">
        <v>150</v>
      </c>
      <c r="M149" s="710">
        <v>150</v>
      </c>
      <c r="N149" s="710"/>
      <c r="O149" s="711"/>
      <c r="P149" s="14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744" customFormat="1" ht="16.5" customHeight="1" thickBot="1">
      <c r="A150" s="736"/>
      <c r="B150" s="737"/>
      <c r="C150" s="1145" t="s">
        <v>889</v>
      </c>
      <c r="D150" s="738"/>
      <c r="E150" s="738"/>
      <c r="F150" s="738"/>
      <c r="G150" s="738"/>
      <c r="H150" s="739" t="s">
        <v>63</v>
      </c>
      <c r="I150" s="720">
        <v>80</v>
      </c>
      <c r="J150" s="721">
        <v>0</v>
      </c>
      <c r="K150" s="721">
        <v>80</v>
      </c>
      <c r="L150" s="721">
        <v>80</v>
      </c>
      <c r="M150" s="721">
        <v>80</v>
      </c>
      <c r="N150" s="740"/>
      <c r="O150" s="741"/>
      <c r="P150" s="742"/>
      <c r="Q150" s="743"/>
      <c r="R150" s="743"/>
      <c r="S150" s="743"/>
      <c r="T150" s="743"/>
      <c r="U150" s="743"/>
      <c r="V150" s="743"/>
      <c r="W150" s="743"/>
      <c r="X150" s="743"/>
      <c r="Y150" s="743"/>
      <c r="Z150" s="743"/>
      <c r="AA150" s="743"/>
      <c r="AB150" s="743"/>
      <c r="AC150" s="743"/>
      <c r="AD150" s="743"/>
      <c r="AE150" s="743"/>
      <c r="AF150" s="743"/>
      <c r="AG150" s="743"/>
      <c r="AH150" s="743"/>
      <c r="AI150" s="743"/>
      <c r="AJ150" s="743"/>
      <c r="AK150" s="743"/>
      <c r="AL150" s="743"/>
      <c r="AM150" s="743"/>
      <c r="AN150" s="743"/>
      <c r="AO150" s="743"/>
      <c r="AP150" s="743"/>
      <c r="AQ150" s="743"/>
      <c r="AR150" s="743"/>
      <c r="AS150" s="743"/>
      <c r="AT150" s="743"/>
      <c r="AU150" s="743"/>
      <c r="AV150" s="743"/>
      <c r="AW150" s="743"/>
      <c r="AX150" s="743"/>
      <c r="AY150" s="743"/>
      <c r="AZ150" s="743"/>
      <c r="BA150" s="743"/>
      <c r="BB150" s="743"/>
      <c r="BC150" s="743"/>
      <c r="BD150" s="743"/>
      <c r="BE150" s="743"/>
      <c r="BF150" s="743"/>
      <c r="BG150" s="743"/>
      <c r="BH150" s="743"/>
      <c r="BI150" s="743"/>
      <c r="BJ150" s="743"/>
      <c r="BK150" s="743"/>
      <c r="BL150" s="743"/>
      <c r="BM150" s="743"/>
      <c r="BN150" s="743"/>
      <c r="BO150" s="743"/>
      <c r="BP150" s="743"/>
      <c r="BQ150" s="743"/>
      <c r="BR150" s="743"/>
      <c r="BS150" s="743"/>
      <c r="BT150" s="743"/>
      <c r="BU150" s="743"/>
      <c r="BV150" s="743"/>
      <c r="BW150" s="743"/>
      <c r="BX150" s="743"/>
      <c r="BY150" s="743"/>
      <c r="BZ150" s="743"/>
      <c r="CA150" s="743"/>
      <c r="CB150" s="743"/>
      <c r="CC150" s="743"/>
      <c r="CD150" s="743"/>
      <c r="CE150" s="743"/>
      <c r="CF150" s="743"/>
      <c r="CG150" s="743"/>
      <c r="CH150" s="743"/>
      <c r="CI150" s="743"/>
      <c r="CJ150" s="743"/>
      <c r="CK150" s="743"/>
      <c r="CL150" s="743"/>
      <c r="CM150" s="743"/>
      <c r="CN150" s="743"/>
      <c r="CO150" s="743"/>
      <c r="CP150" s="743"/>
      <c r="CQ150" s="743"/>
      <c r="CR150" s="743"/>
      <c r="CS150" s="743"/>
      <c r="CT150" s="743"/>
      <c r="CU150" s="743"/>
      <c r="CV150" s="743"/>
      <c r="CW150" s="743"/>
      <c r="CX150" s="743"/>
      <c r="CY150" s="743"/>
      <c r="CZ150" s="743"/>
      <c r="DA150" s="743"/>
      <c r="DB150" s="743"/>
      <c r="DC150" s="743"/>
      <c r="DD150" s="743"/>
      <c r="DE150" s="743"/>
      <c r="DF150" s="743"/>
      <c r="DG150" s="743"/>
      <c r="DH150" s="743"/>
      <c r="DI150" s="743"/>
      <c r="DJ150" s="743"/>
      <c r="DK150" s="743"/>
      <c r="DL150" s="743"/>
      <c r="DM150" s="743"/>
      <c r="DN150" s="743"/>
      <c r="DO150" s="743"/>
      <c r="DP150" s="743"/>
      <c r="DQ150" s="743"/>
      <c r="DR150" s="743"/>
      <c r="DS150" s="743"/>
      <c r="DT150" s="743"/>
      <c r="DU150" s="743"/>
      <c r="DV150" s="743"/>
      <c r="DW150" s="743"/>
      <c r="DX150" s="743"/>
      <c r="DY150" s="743"/>
      <c r="DZ150" s="743"/>
      <c r="EA150" s="743"/>
      <c r="EB150" s="743"/>
      <c r="EC150" s="743"/>
      <c r="ED150" s="743"/>
      <c r="EE150" s="743"/>
      <c r="EF150" s="743"/>
      <c r="EG150" s="743"/>
      <c r="EH150" s="743"/>
      <c r="EI150" s="743"/>
      <c r="EJ150" s="743"/>
      <c r="EK150" s="743"/>
      <c r="EL150" s="743"/>
      <c r="EM150" s="743"/>
      <c r="EN150" s="743"/>
      <c r="EO150" s="743"/>
      <c r="EP150" s="743"/>
      <c r="EQ150" s="743"/>
      <c r="ER150" s="743"/>
      <c r="ES150" s="743"/>
      <c r="ET150" s="743"/>
      <c r="EU150" s="743"/>
      <c r="EV150" s="743"/>
      <c r="EW150" s="743"/>
      <c r="EX150" s="743"/>
      <c r="EY150" s="743"/>
      <c r="EZ150" s="743"/>
      <c r="FA150" s="743"/>
      <c r="FB150" s="743"/>
      <c r="FC150" s="743"/>
      <c r="FD150" s="743"/>
      <c r="FE150" s="743"/>
      <c r="FF150" s="743"/>
      <c r="FG150" s="743"/>
      <c r="FH150" s="743"/>
      <c r="FI150" s="743"/>
      <c r="FJ150" s="743"/>
      <c r="FK150" s="743"/>
      <c r="FL150" s="743"/>
      <c r="FM150" s="743"/>
      <c r="FN150" s="743"/>
      <c r="FO150" s="743"/>
      <c r="FP150" s="743"/>
      <c r="FQ150" s="743"/>
      <c r="FR150" s="743"/>
      <c r="FS150" s="743"/>
      <c r="FT150" s="743"/>
      <c r="FU150" s="743"/>
      <c r="FV150" s="743"/>
      <c r="FW150" s="743"/>
      <c r="FX150" s="743"/>
      <c r="FY150" s="743"/>
      <c r="FZ150" s="743"/>
      <c r="GA150" s="743"/>
      <c r="GB150" s="743"/>
      <c r="GC150" s="743"/>
      <c r="GD150" s="743"/>
      <c r="GE150" s="743"/>
      <c r="GF150" s="743"/>
      <c r="GG150" s="743"/>
      <c r="GH150" s="743"/>
      <c r="GI150" s="743"/>
      <c r="GJ150" s="743"/>
      <c r="GK150" s="743"/>
      <c r="GL150" s="743"/>
      <c r="GM150" s="743"/>
      <c r="GN150" s="743"/>
      <c r="GO150" s="743"/>
      <c r="GP150" s="743"/>
      <c r="GQ150" s="743"/>
      <c r="GR150" s="743"/>
      <c r="GS150" s="743"/>
      <c r="GT150" s="743"/>
      <c r="GU150" s="743"/>
      <c r="GV150" s="743"/>
      <c r="GW150" s="743"/>
      <c r="GX150" s="743"/>
      <c r="GY150" s="743"/>
      <c r="GZ150" s="743"/>
      <c r="HA150" s="743"/>
      <c r="HB150" s="743"/>
      <c r="HC150" s="743"/>
      <c r="HD150" s="743"/>
      <c r="HE150" s="743"/>
      <c r="HF150" s="743"/>
      <c r="HG150" s="743"/>
      <c r="HH150" s="743"/>
      <c r="HI150" s="743"/>
      <c r="HJ150" s="743"/>
      <c r="HK150" s="743"/>
      <c r="HL150" s="743"/>
      <c r="HM150" s="743"/>
      <c r="HN150" s="743"/>
      <c r="HO150" s="743"/>
      <c r="HP150" s="743"/>
      <c r="HQ150" s="743"/>
      <c r="HR150" s="743"/>
      <c r="HS150" s="743"/>
      <c r="HT150" s="743"/>
      <c r="HU150" s="743"/>
      <c r="HV150" s="743"/>
      <c r="HW150" s="743"/>
      <c r="HX150" s="743"/>
      <c r="HY150" s="743"/>
      <c r="HZ150" s="743"/>
      <c r="IA150" s="743"/>
      <c r="IB150" s="743"/>
      <c r="IC150" s="743"/>
      <c r="ID150" s="743"/>
      <c r="IE150" s="743"/>
      <c r="IF150" s="743"/>
      <c r="IG150" s="743"/>
      <c r="IH150" s="743"/>
      <c r="II150" s="743"/>
      <c r="IJ150" s="743"/>
      <c r="IK150" s="743"/>
      <c r="IL150" s="743"/>
      <c r="IM150" s="743"/>
      <c r="IN150" s="743"/>
      <c r="IO150" s="743"/>
      <c r="IP150" s="743"/>
      <c r="IQ150" s="743"/>
      <c r="IR150" s="743"/>
      <c r="IS150" s="743"/>
      <c r="IT150" s="743"/>
      <c r="IU150" s="743"/>
      <c r="IV150" s="743"/>
    </row>
    <row r="151" spans="1:256" s="744" customFormat="1" ht="16.5" customHeight="1" thickBot="1">
      <c r="A151" s="736"/>
      <c r="B151" s="745"/>
      <c r="C151" s="1146"/>
      <c r="D151" s="746"/>
      <c r="E151" s="746"/>
      <c r="F151" s="746"/>
      <c r="G151" s="746"/>
      <c r="H151" s="739" t="s">
        <v>64</v>
      </c>
      <c r="I151" s="705"/>
      <c r="J151" s="706"/>
      <c r="K151" s="706"/>
      <c r="L151" s="706"/>
      <c r="M151" s="706"/>
      <c r="N151" s="747"/>
      <c r="O151" s="748"/>
      <c r="P151" s="742"/>
      <c r="Q151" s="743"/>
      <c r="R151" s="743"/>
      <c r="S151" s="743"/>
      <c r="T151" s="743"/>
      <c r="U151" s="743"/>
      <c r="V151" s="743"/>
      <c r="W151" s="743"/>
      <c r="X151" s="743"/>
      <c r="Y151" s="743"/>
      <c r="Z151" s="743"/>
      <c r="AA151" s="743"/>
      <c r="AB151" s="743"/>
      <c r="AC151" s="743"/>
      <c r="AD151" s="743"/>
      <c r="AE151" s="743"/>
      <c r="AF151" s="743"/>
      <c r="AG151" s="743"/>
      <c r="AH151" s="743"/>
      <c r="AI151" s="743"/>
      <c r="AJ151" s="743"/>
      <c r="AK151" s="743"/>
      <c r="AL151" s="743"/>
      <c r="AM151" s="743"/>
      <c r="AN151" s="743"/>
      <c r="AO151" s="743"/>
      <c r="AP151" s="743"/>
      <c r="AQ151" s="743"/>
      <c r="AR151" s="743"/>
      <c r="AS151" s="743"/>
      <c r="AT151" s="743"/>
      <c r="AU151" s="743"/>
      <c r="AV151" s="743"/>
      <c r="AW151" s="743"/>
      <c r="AX151" s="743"/>
      <c r="AY151" s="743"/>
      <c r="AZ151" s="743"/>
      <c r="BA151" s="743"/>
      <c r="BB151" s="743"/>
      <c r="BC151" s="743"/>
      <c r="BD151" s="743"/>
      <c r="BE151" s="743"/>
      <c r="BF151" s="743"/>
      <c r="BG151" s="743"/>
      <c r="BH151" s="743"/>
      <c r="BI151" s="743"/>
      <c r="BJ151" s="743"/>
      <c r="BK151" s="743"/>
      <c r="BL151" s="743"/>
      <c r="BM151" s="743"/>
      <c r="BN151" s="743"/>
      <c r="BO151" s="743"/>
      <c r="BP151" s="743"/>
      <c r="BQ151" s="743"/>
      <c r="BR151" s="743"/>
      <c r="BS151" s="743"/>
      <c r="BT151" s="743"/>
      <c r="BU151" s="743"/>
      <c r="BV151" s="743"/>
      <c r="BW151" s="743"/>
      <c r="BX151" s="743"/>
      <c r="BY151" s="743"/>
      <c r="BZ151" s="743"/>
      <c r="CA151" s="743"/>
      <c r="CB151" s="743"/>
      <c r="CC151" s="743"/>
      <c r="CD151" s="743"/>
      <c r="CE151" s="743"/>
      <c r="CF151" s="743"/>
      <c r="CG151" s="743"/>
      <c r="CH151" s="743"/>
      <c r="CI151" s="743"/>
      <c r="CJ151" s="743"/>
      <c r="CK151" s="743"/>
      <c r="CL151" s="743"/>
      <c r="CM151" s="743"/>
      <c r="CN151" s="743"/>
      <c r="CO151" s="743"/>
      <c r="CP151" s="743"/>
      <c r="CQ151" s="743"/>
      <c r="CR151" s="743"/>
      <c r="CS151" s="743"/>
      <c r="CT151" s="743"/>
      <c r="CU151" s="743"/>
      <c r="CV151" s="743"/>
      <c r="CW151" s="743"/>
      <c r="CX151" s="743"/>
      <c r="CY151" s="743"/>
      <c r="CZ151" s="743"/>
      <c r="DA151" s="743"/>
      <c r="DB151" s="743"/>
      <c r="DC151" s="743"/>
      <c r="DD151" s="743"/>
      <c r="DE151" s="743"/>
      <c r="DF151" s="743"/>
      <c r="DG151" s="743"/>
      <c r="DH151" s="743"/>
      <c r="DI151" s="743"/>
      <c r="DJ151" s="743"/>
      <c r="DK151" s="743"/>
      <c r="DL151" s="743"/>
      <c r="DM151" s="743"/>
      <c r="DN151" s="743"/>
      <c r="DO151" s="743"/>
      <c r="DP151" s="743"/>
      <c r="DQ151" s="743"/>
      <c r="DR151" s="743"/>
      <c r="DS151" s="743"/>
      <c r="DT151" s="743"/>
      <c r="DU151" s="743"/>
      <c r="DV151" s="743"/>
      <c r="DW151" s="743"/>
      <c r="DX151" s="743"/>
      <c r="DY151" s="743"/>
      <c r="DZ151" s="743"/>
      <c r="EA151" s="743"/>
      <c r="EB151" s="743"/>
      <c r="EC151" s="743"/>
      <c r="ED151" s="743"/>
      <c r="EE151" s="743"/>
      <c r="EF151" s="743"/>
      <c r="EG151" s="743"/>
      <c r="EH151" s="743"/>
      <c r="EI151" s="743"/>
      <c r="EJ151" s="743"/>
      <c r="EK151" s="743"/>
      <c r="EL151" s="743"/>
      <c r="EM151" s="743"/>
      <c r="EN151" s="743"/>
      <c r="EO151" s="743"/>
      <c r="EP151" s="743"/>
      <c r="EQ151" s="743"/>
      <c r="ER151" s="743"/>
      <c r="ES151" s="743"/>
      <c r="ET151" s="743"/>
      <c r="EU151" s="743"/>
      <c r="EV151" s="743"/>
      <c r="EW151" s="743"/>
      <c r="EX151" s="743"/>
      <c r="EY151" s="743"/>
      <c r="EZ151" s="743"/>
      <c r="FA151" s="743"/>
      <c r="FB151" s="743"/>
      <c r="FC151" s="743"/>
      <c r="FD151" s="743"/>
      <c r="FE151" s="743"/>
      <c r="FF151" s="743"/>
      <c r="FG151" s="743"/>
      <c r="FH151" s="743"/>
      <c r="FI151" s="743"/>
      <c r="FJ151" s="743"/>
      <c r="FK151" s="743"/>
      <c r="FL151" s="743"/>
      <c r="FM151" s="743"/>
      <c r="FN151" s="743"/>
      <c r="FO151" s="743"/>
      <c r="FP151" s="743"/>
      <c r="FQ151" s="743"/>
      <c r="FR151" s="743"/>
      <c r="FS151" s="743"/>
      <c r="FT151" s="743"/>
      <c r="FU151" s="743"/>
      <c r="FV151" s="743"/>
      <c r="FW151" s="743"/>
      <c r="FX151" s="743"/>
      <c r="FY151" s="743"/>
      <c r="FZ151" s="743"/>
      <c r="GA151" s="743"/>
      <c r="GB151" s="743"/>
      <c r="GC151" s="743"/>
      <c r="GD151" s="743"/>
      <c r="GE151" s="743"/>
      <c r="GF151" s="743"/>
      <c r="GG151" s="743"/>
      <c r="GH151" s="743"/>
      <c r="GI151" s="743"/>
      <c r="GJ151" s="743"/>
      <c r="GK151" s="743"/>
      <c r="GL151" s="743"/>
      <c r="GM151" s="743"/>
      <c r="GN151" s="743"/>
      <c r="GO151" s="743"/>
      <c r="GP151" s="743"/>
      <c r="GQ151" s="743"/>
      <c r="GR151" s="743"/>
      <c r="GS151" s="743"/>
      <c r="GT151" s="743"/>
      <c r="GU151" s="743"/>
      <c r="GV151" s="743"/>
      <c r="GW151" s="743"/>
      <c r="GX151" s="743"/>
      <c r="GY151" s="743"/>
      <c r="GZ151" s="743"/>
      <c r="HA151" s="743"/>
      <c r="HB151" s="743"/>
      <c r="HC151" s="743"/>
      <c r="HD151" s="743"/>
      <c r="HE151" s="743"/>
      <c r="HF151" s="743"/>
      <c r="HG151" s="743"/>
      <c r="HH151" s="743"/>
      <c r="HI151" s="743"/>
      <c r="HJ151" s="743"/>
      <c r="HK151" s="743"/>
      <c r="HL151" s="743"/>
      <c r="HM151" s="743"/>
      <c r="HN151" s="743"/>
      <c r="HO151" s="743"/>
      <c r="HP151" s="743"/>
      <c r="HQ151" s="743"/>
      <c r="HR151" s="743"/>
      <c r="HS151" s="743"/>
      <c r="HT151" s="743"/>
      <c r="HU151" s="743"/>
      <c r="HV151" s="743"/>
      <c r="HW151" s="743"/>
      <c r="HX151" s="743"/>
      <c r="HY151" s="743"/>
      <c r="HZ151" s="743"/>
      <c r="IA151" s="743"/>
      <c r="IB151" s="743"/>
      <c r="IC151" s="743"/>
      <c r="ID151" s="743"/>
      <c r="IE151" s="743"/>
      <c r="IF151" s="743"/>
      <c r="IG151" s="743"/>
      <c r="IH151" s="743"/>
      <c r="II151" s="743"/>
      <c r="IJ151" s="743"/>
      <c r="IK151" s="743"/>
      <c r="IL151" s="743"/>
      <c r="IM151" s="743"/>
      <c r="IN151" s="743"/>
      <c r="IO151" s="743"/>
      <c r="IP151" s="743"/>
      <c r="IQ151" s="743"/>
      <c r="IR151" s="743"/>
      <c r="IS151" s="743"/>
      <c r="IT151" s="743"/>
      <c r="IU151" s="743"/>
      <c r="IV151" s="743"/>
    </row>
    <row r="152" spans="1:256" s="744" customFormat="1" ht="16.5" customHeight="1" thickBot="1">
      <c r="A152" s="736"/>
      <c r="B152" s="701">
        <v>29</v>
      </c>
      <c r="C152" s="1146"/>
      <c r="D152" s="746"/>
      <c r="E152" s="746"/>
      <c r="F152" s="703">
        <v>80</v>
      </c>
      <c r="G152" s="746"/>
      <c r="H152" s="739" t="s">
        <v>885</v>
      </c>
      <c r="I152" s="749"/>
      <c r="J152" s="747"/>
      <c r="K152" s="706"/>
      <c r="L152" s="747"/>
      <c r="M152" s="747"/>
      <c r="N152" s="747"/>
      <c r="O152" s="748"/>
      <c r="P152" s="742"/>
      <c r="Q152" s="743"/>
      <c r="R152" s="743"/>
      <c r="S152" s="743"/>
      <c r="T152" s="743"/>
      <c r="U152" s="743"/>
      <c r="V152" s="743"/>
      <c r="W152" s="743"/>
      <c r="X152" s="743"/>
      <c r="Y152" s="743"/>
      <c r="Z152" s="743"/>
      <c r="AA152" s="743"/>
      <c r="AB152" s="743"/>
      <c r="AC152" s="743"/>
      <c r="AD152" s="743"/>
      <c r="AE152" s="743"/>
      <c r="AF152" s="743"/>
      <c r="AG152" s="743"/>
      <c r="AH152" s="743"/>
      <c r="AI152" s="743"/>
      <c r="AJ152" s="743"/>
      <c r="AK152" s="743"/>
      <c r="AL152" s="743"/>
      <c r="AM152" s="743"/>
      <c r="AN152" s="743"/>
      <c r="AO152" s="743"/>
      <c r="AP152" s="743"/>
      <c r="AQ152" s="743"/>
      <c r="AR152" s="743"/>
      <c r="AS152" s="743"/>
      <c r="AT152" s="743"/>
      <c r="AU152" s="743"/>
      <c r="AV152" s="743"/>
      <c r="AW152" s="743"/>
      <c r="AX152" s="743"/>
      <c r="AY152" s="743"/>
      <c r="AZ152" s="743"/>
      <c r="BA152" s="743"/>
      <c r="BB152" s="743"/>
      <c r="BC152" s="743"/>
      <c r="BD152" s="743"/>
      <c r="BE152" s="743"/>
      <c r="BF152" s="743"/>
      <c r="BG152" s="743"/>
      <c r="BH152" s="743"/>
      <c r="BI152" s="743"/>
      <c r="BJ152" s="743"/>
      <c r="BK152" s="743"/>
      <c r="BL152" s="743"/>
      <c r="BM152" s="743"/>
      <c r="BN152" s="743"/>
      <c r="BO152" s="743"/>
      <c r="BP152" s="743"/>
      <c r="BQ152" s="743"/>
      <c r="BR152" s="743"/>
      <c r="BS152" s="743"/>
      <c r="BT152" s="743"/>
      <c r="BU152" s="743"/>
      <c r="BV152" s="743"/>
      <c r="BW152" s="743"/>
      <c r="BX152" s="743"/>
      <c r="BY152" s="743"/>
      <c r="BZ152" s="743"/>
      <c r="CA152" s="743"/>
      <c r="CB152" s="743"/>
      <c r="CC152" s="743"/>
      <c r="CD152" s="743"/>
      <c r="CE152" s="743"/>
      <c r="CF152" s="743"/>
      <c r="CG152" s="743"/>
      <c r="CH152" s="743"/>
      <c r="CI152" s="743"/>
      <c r="CJ152" s="743"/>
      <c r="CK152" s="743"/>
      <c r="CL152" s="743"/>
      <c r="CM152" s="743"/>
      <c r="CN152" s="743"/>
      <c r="CO152" s="743"/>
      <c r="CP152" s="743"/>
      <c r="CQ152" s="743"/>
      <c r="CR152" s="743"/>
      <c r="CS152" s="743"/>
      <c r="CT152" s="743"/>
      <c r="CU152" s="743"/>
      <c r="CV152" s="743"/>
      <c r="CW152" s="743"/>
      <c r="CX152" s="743"/>
      <c r="CY152" s="743"/>
      <c r="CZ152" s="743"/>
      <c r="DA152" s="743"/>
      <c r="DB152" s="743"/>
      <c r="DC152" s="743"/>
      <c r="DD152" s="743"/>
      <c r="DE152" s="743"/>
      <c r="DF152" s="743"/>
      <c r="DG152" s="743"/>
      <c r="DH152" s="743"/>
      <c r="DI152" s="743"/>
      <c r="DJ152" s="743"/>
      <c r="DK152" s="743"/>
      <c r="DL152" s="743"/>
      <c r="DM152" s="743"/>
      <c r="DN152" s="743"/>
      <c r="DO152" s="743"/>
      <c r="DP152" s="743"/>
      <c r="DQ152" s="743"/>
      <c r="DR152" s="743"/>
      <c r="DS152" s="743"/>
      <c r="DT152" s="743"/>
      <c r="DU152" s="743"/>
      <c r="DV152" s="743"/>
      <c r="DW152" s="743"/>
      <c r="DX152" s="743"/>
      <c r="DY152" s="743"/>
      <c r="DZ152" s="743"/>
      <c r="EA152" s="743"/>
      <c r="EB152" s="743"/>
      <c r="EC152" s="743"/>
      <c r="ED152" s="743"/>
      <c r="EE152" s="743"/>
      <c r="EF152" s="743"/>
      <c r="EG152" s="743"/>
      <c r="EH152" s="743"/>
      <c r="EI152" s="743"/>
      <c r="EJ152" s="743"/>
      <c r="EK152" s="743"/>
      <c r="EL152" s="743"/>
      <c r="EM152" s="743"/>
      <c r="EN152" s="743"/>
      <c r="EO152" s="743"/>
      <c r="EP152" s="743"/>
      <c r="EQ152" s="743"/>
      <c r="ER152" s="743"/>
      <c r="ES152" s="743"/>
      <c r="ET152" s="743"/>
      <c r="EU152" s="743"/>
      <c r="EV152" s="743"/>
      <c r="EW152" s="743"/>
      <c r="EX152" s="743"/>
      <c r="EY152" s="743"/>
      <c r="EZ152" s="743"/>
      <c r="FA152" s="743"/>
      <c r="FB152" s="743"/>
      <c r="FC152" s="743"/>
      <c r="FD152" s="743"/>
      <c r="FE152" s="743"/>
      <c r="FF152" s="743"/>
      <c r="FG152" s="743"/>
      <c r="FH152" s="743"/>
      <c r="FI152" s="743"/>
      <c r="FJ152" s="743"/>
      <c r="FK152" s="743"/>
      <c r="FL152" s="743"/>
      <c r="FM152" s="743"/>
      <c r="FN152" s="743"/>
      <c r="FO152" s="743"/>
      <c r="FP152" s="743"/>
      <c r="FQ152" s="743"/>
      <c r="FR152" s="743"/>
      <c r="FS152" s="743"/>
      <c r="FT152" s="743"/>
      <c r="FU152" s="743"/>
      <c r="FV152" s="743"/>
      <c r="FW152" s="743"/>
      <c r="FX152" s="743"/>
      <c r="FY152" s="743"/>
      <c r="FZ152" s="743"/>
      <c r="GA152" s="743"/>
      <c r="GB152" s="743"/>
      <c r="GC152" s="743"/>
      <c r="GD152" s="743"/>
      <c r="GE152" s="743"/>
      <c r="GF152" s="743"/>
      <c r="GG152" s="743"/>
      <c r="GH152" s="743"/>
      <c r="GI152" s="743"/>
      <c r="GJ152" s="743"/>
      <c r="GK152" s="743"/>
      <c r="GL152" s="743"/>
      <c r="GM152" s="743"/>
      <c r="GN152" s="743"/>
      <c r="GO152" s="743"/>
      <c r="GP152" s="743"/>
      <c r="GQ152" s="743"/>
      <c r="GR152" s="743"/>
      <c r="GS152" s="743"/>
      <c r="GT152" s="743"/>
      <c r="GU152" s="743"/>
      <c r="GV152" s="743"/>
      <c r="GW152" s="743"/>
      <c r="GX152" s="743"/>
      <c r="GY152" s="743"/>
      <c r="GZ152" s="743"/>
      <c r="HA152" s="743"/>
      <c r="HB152" s="743"/>
      <c r="HC152" s="743"/>
      <c r="HD152" s="743"/>
      <c r="HE152" s="743"/>
      <c r="HF152" s="743"/>
      <c r="HG152" s="743"/>
      <c r="HH152" s="743"/>
      <c r="HI152" s="743"/>
      <c r="HJ152" s="743"/>
      <c r="HK152" s="743"/>
      <c r="HL152" s="743"/>
      <c r="HM152" s="743"/>
      <c r="HN152" s="743"/>
      <c r="HO152" s="743"/>
      <c r="HP152" s="743"/>
      <c r="HQ152" s="743"/>
      <c r="HR152" s="743"/>
      <c r="HS152" s="743"/>
      <c r="HT152" s="743"/>
      <c r="HU152" s="743"/>
      <c r="HV152" s="743"/>
      <c r="HW152" s="743"/>
      <c r="HX152" s="743"/>
      <c r="HY152" s="743"/>
      <c r="HZ152" s="743"/>
      <c r="IA152" s="743"/>
      <c r="IB152" s="743"/>
      <c r="IC152" s="743"/>
      <c r="ID152" s="743"/>
      <c r="IE152" s="743"/>
      <c r="IF152" s="743"/>
      <c r="IG152" s="743"/>
      <c r="IH152" s="743"/>
      <c r="II152" s="743"/>
      <c r="IJ152" s="743"/>
      <c r="IK152" s="743"/>
      <c r="IL152" s="743"/>
      <c r="IM152" s="743"/>
      <c r="IN152" s="743"/>
      <c r="IO152" s="743"/>
      <c r="IP152" s="743"/>
      <c r="IQ152" s="743"/>
      <c r="IR152" s="743"/>
      <c r="IS152" s="743"/>
      <c r="IT152" s="743"/>
      <c r="IU152" s="743"/>
      <c r="IV152" s="743"/>
    </row>
    <row r="153" spans="1:256" s="744" customFormat="1" ht="16.5" customHeight="1" thickBot="1">
      <c r="A153" s="736"/>
      <c r="B153" s="745"/>
      <c r="C153" s="1146"/>
      <c r="D153" s="746"/>
      <c r="E153" s="746"/>
      <c r="F153" s="746"/>
      <c r="G153" s="746"/>
      <c r="H153" s="739" t="s">
        <v>23</v>
      </c>
      <c r="I153" s="749"/>
      <c r="J153" s="747"/>
      <c r="K153" s="747"/>
      <c r="L153" s="747"/>
      <c r="M153" s="747"/>
      <c r="N153" s="747"/>
      <c r="O153" s="748"/>
      <c r="P153" s="742"/>
      <c r="Q153" s="743"/>
      <c r="R153" s="743"/>
      <c r="S153" s="743"/>
      <c r="T153" s="743"/>
      <c r="U153" s="743"/>
      <c r="V153" s="743"/>
      <c r="W153" s="743"/>
      <c r="X153" s="743"/>
      <c r="Y153" s="743"/>
      <c r="Z153" s="743"/>
      <c r="AA153" s="743"/>
      <c r="AB153" s="743"/>
      <c r="AC153" s="743"/>
      <c r="AD153" s="743"/>
      <c r="AE153" s="743"/>
      <c r="AF153" s="743"/>
      <c r="AG153" s="743"/>
      <c r="AH153" s="743"/>
      <c r="AI153" s="743"/>
      <c r="AJ153" s="743"/>
      <c r="AK153" s="743"/>
      <c r="AL153" s="743"/>
      <c r="AM153" s="743"/>
      <c r="AN153" s="743"/>
      <c r="AO153" s="743"/>
      <c r="AP153" s="743"/>
      <c r="AQ153" s="743"/>
      <c r="AR153" s="743"/>
      <c r="AS153" s="743"/>
      <c r="AT153" s="743"/>
      <c r="AU153" s="743"/>
      <c r="AV153" s="743"/>
      <c r="AW153" s="743"/>
      <c r="AX153" s="743"/>
      <c r="AY153" s="743"/>
      <c r="AZ153" s="743"/>
      <c r="BA153" s="743"/>
      <c r="BB153" s="743"/>
      <c r="BC153" s="743"/>
      <c r="BD153" s="743"/>
      <c r="BE153" s="743"/>
      <c r="BF153" s="743"/>
      <c r="BG153" s="743"/>
      <c r="BH153" s="743"/>
      <c r="BI153" s="743"/>
      <c r="BJ153" s="743"/>
      <c r="BK153" s="743"/>
      <c r="BL153" s="743"/>
      <c r="BM153" s="743"/>
      <c r="BN153" s="743"/>
      <c r="BO153" s="743"/>
      <c r="BP153" s="743"/>
      <c r="BQ153" s="743"/>
      <c r="BR153" s="743"/>
      <c r="BS153" s="743"/>
      <c r="BT153" s="743"/>
      <c r="BU153" s="743"/>
      <c r="BV153" s="743"/>
      <c r="BW153" s="743"/>
      <c r="BX153" s="743"/>
      <c r="BY153" s="743"/>
      <c r="BZ153" s="743"/>
      <c r="CA153" s="743"/>
      <c r="CB153" s="743"/>
      <c r="CC153" s="743"/>
      <c r="CD153" s="743"/>
      <c r="CE153" s="743"/>
      <c r="CF153" s="743"/>
      <c r="CG153" s="743"/>
      <c r="CH153" s="743"/>
      <c r="CI153" s="743"/>
      <c r="CJ153" s="743"/>
      <c r="CK153" s="743"/>
      <c r="CL153" s="743"/>
      <c r="CM153" s="743"/>
      <c r="CN153" s="743"/>
      <c r="CO153" s="743"/>
      <c r="CP153" s="743"/>
      <c r="CQ153" s="743"/>
      <c r="CR153" s="743"/>
      <c r="CS153" s="743"/>
      <c r="CT153" s="743"/>
      <c r="CU153" s="743"/>
      <c r="CV153" s="743"/>
      <c r="CW153" s="743"/>
      <c r="CX153" s="743"/>
      <c r="CY153" s="743"/>
      <c r="CZ153" s="743"/>
      <c r="DA153" s="743"/>
      <c r="DB153" s="743"/>
      <c r="DC153" s="743"/>
      <c r="DD153" s="743"/>
      <c r="DE153" s="743"/>
      <c r="DF153" s="743"/>
      <c r="DG153" s="743"/>
      <c r="DH153" s="743"/>
      <c r="DI153" s="743"/>
      <c r="DJ153" s="743"/>
      <c r="DK153" s="743"/>
      <c r="DL153" s="743"/>
      <c r="DM153" s="743"/>
      <c r="DN153" s="743"/>
      <c r="DO153" s="743"/>
      <c r="DP153" s="743"/>
      <c r="DQ153" s="743"/>
      <c r="DR153" s="743"/>
      <c r="DS153" s="743"/>
      <c r="DT153" s="743"/>
      <c r="DU153" s="743"/>
      <c r="DV153" s="743"/>
      <c r="DW153" s="743"/>
      <c r="DX153" s="743"/>
      <c r="DY153" s="743"/>
      <c r="DZ153" s="743"/>
      <c r="EA153" s="743"/>
      <c r="EB153" s="743"/>
      <c r="EC153" s="743"/>
      <c r="ED153" s="743"/>
      <c r="EE153" s="743"/>
      <c r="EF153" s="743"/>
      <c r="EG153" s="743"/>
      <c r="EH153" s="743"/>
      <c r="EI153" s="743"/>
      <c r="EJ153" s="743"/>
      <c r="EK153" s="743"/>
      <c r="EL153" s="743"/>
      <c r="EM153" s="743"/>
      <c r="EN153" s="743"/>
      <c r="EO153" s="743"/>
      <c r="EP153" s="743"/>
      <c r="EQ153" s="743"/>
      <c r="ER153" s="743"/>
      <c r="ES153" s="743"/>
      <c r="ET153" s="743"/>
      <c r="EU153" s="743"/>
      <c r="EV153" s="743"/>
      <c r="EW153" s="743"/>
      <c r="EX153" s="743"/>
      <c r="EY153" s="743"/>
      <c r="EZ153" s="743"/>
      <c r="FA153" s="743"/>
      <c r="FB153" s="743"/>
      <c r="FC153" s="743"/>
      <c r="FD153" s="743"/>
      <c r="FE153" s="743"/>
      <c r="FF153" s="743"/>
      <c r="FG153" s="743"/>
      <c r="FH153" s="743"/>
      <c r="FI153" s="743"/>
      <c r="FJ153" s="743"/>
      <c r="FK153" s="743"/>
      <c r="FL153" s="743"/>
      <c r="FM153" s="743"/>
      <c r="FN153" s="743"/>
      <c r="FO153" s="743"/>
      <c r="FP153" s="743"/>
      <c r="FQ153" s="743"/>
      <c r="FR153" s="743"/>
      <c r="FS153" s="743"/>
      <c r="FT153" s="743"/>
      <c r="FU153" s="743"/>
      <c r="FV153" s="743"/>
      <c r="FW153" s="743"/>
      <c r="FX153" s="743"/>
      <c r="FY153" s="743"/>
      <c r="FZ153" s="743"/>
      <c r="GA153" s="743"/>
      <c r="GB153" s="743"/>
      <c r="GC153" s="743"/>
      <c r="GD153" s="743"/>
      <c r="GE153" s="743"/>
      <c r="GF153" s="743"/>
      <c r="GG153" s="743"/>
      <c r="GH153" s="743"/>
      <c r="GI153" s="743"/>
      <c r="GJ153" s="743"/>
      <c r="GK153" s="743"/>
      <c r="GL153" s="743"/>
      <c r="GM153" s="743"/>
      <c r="GN153" s="743"/>
      <c r="GO153" s="743"/>
      <c r="GP153" s="743"/>
      <c r="GQ153" s="743"/>
      <c r="GR153" s="743"/>
      <c r="GS153" s="743"/>
      <c r="GT153" s="743"/>
      <c r="GU153" s="743"/>
      <c r="GV153" s="743"/>
      <c r="GW153" s="743"/>
      <c r="GX153" s="743"/>
      <c r="GY153" s="743"/>
      <c r="GZ153" s="743"/>
      <c r="HA153" s="743"/>
      <c r="HB153" s="743"/>
      <c r="HC153" s="743"/>
      <c r="HD153" s="743"/>
      <c r="HE153" s="743"/>
      <c r="HF153" s="743"/>
      <c r="HG153" s="743"/>
      <c r="HH153" s="743"/>
      <c r="HI153" s="743"/>
      <c r="HJ153" s="743"/>
      <c r="HK153" s="743"/>
      <c r="HL153" s="743"/>
      <c r="HM153" s="743"/>
      <c r="HN153" s="743"/>
      <c r="HO153" s="743"/>
      <c r="HP153" s="743"/>
      <c r="HQ153" s="743"/>
      <c r="HR153" s="743"/>
      <c r="HS153" s="743"/>
      <c r="HT153" s="743"/>
      <c r="HU153" s="743"/>
      <c r="HV153" s="743"/>
      <c r="HW153" s="743"/>
      <c r="HX153" s="743"/>
      <c r="HY153" s="743"/>
      <c r="HZ153" s="743"/>
      <c r="IA153" s="743"/>
      <c r="IB153" s="743"/>
      <c r="IC153" s="743"/>
      <c r="ID153" s="743"/>
      <c r="IE153" s="743"/>
      <c r="IF153" s="743"/>
      <c r="IG153" s="743"/>
      <c r="IH153" s="743"/>
      <c r="II153" s="743"/>
      <c r="IJ153" s="743"/>
      <c r="IK153" s="743"/>
      <c r="IL153" s="743"/>
      <c r="IM153" s="743"/>
      <c r="IN153" s="743"/>
      <c r="IO153" s="743"/>
      <c r="IP153" s="743"/>
      <c r="IQ153" s="743"/>
      <c r="IR153" s="743"/>
      <c r="IS153" s="743"/>
      <c r="IT153" s="743"/>
      <c r="IU153" s="743"/>
      <c r="IV153" s="743"/>
    </row>
    <row r="154" spans="1:256" s="735" customFormat="1" ht="16.5" customHeight="1" thickBot="1">
      <c r="A154" s="15"/>
      <c r="B154" s="712"/>
      <c r="C154" s="1147"/>
      <c r="D154" s="714"/>
      <c r="E154" s="714"/>
      <c r="F154" s="714"/>
      <c r="G154" s="714"/>
      <c r="H154" s="750" t="s">
        <v>243</v>
      </c>
      <c r="I154" s="709">
        <v>80</v>
      </c>
      <c r="J154" s="710">
        <v>0</v>
      </c>
      <c r="K154" s="710">
        <v>80</v>
      </c>
      <c r="L154" s="710">
        <v>80</v>
      </c>
      <c r="M154" s="710">
        <v>80</v>
      </c>
      <c r="N154" s="710"/>
      <c r="O154" s="711"/>
      <c r="P154" s="14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744" customFormat="1" ht="16.5" customHeight="1" thickBot="1">
      <c r="A155" s="736"/>
      <c r="B155" s="737"/>
      <c r="C155" s="1145" t="s">
        <v>939</v>
      </c>
      <c r="D155" s="738"/>
      <c r="E155" s="738"/>
      <c r="F155" s="738"/>
      <c r="G155" s="738"/>
      <c r="H155" s="739" t="s">
        <v>63</v>
      </c>
      <c r="I155" s="720">
        <v>800</v>
      </c>
      <c r="J155" s="721">
        <v>0</v>
      </c>
      <c r="K155" s="721">
        <v>800</v>
      </c>
      <c r="L155" s="721">
        <v>800</v>
      </c>
      <c r="M155" s="721">
        <v>800</v>
      </c>
      <c r="N155" s="740"/>
      <c r="O155" s="741"/>
      <c r="P155" s="742"/>
      <c r="Q155" s="743"/>
      <c r="R155" s="743"/>
      <c r="S155" s="743"/>
      <c r="T155" s="743"/>
      <c r="U155" s="743"/>
      <c r="V155" s="743"/>
      <c r="W155" s="743"/>
      <c r="X155" s="743"/>
      <c r="Y155" s="743"/>
      <c r="Z155" s="743"/>
      <c r="AA155" s="743"/>
      <c r="AB155" s="743"/>
      <c r="AC155" s="743"/>
      <c r="AD155" s="743"/>
      <c r="AE155" s="743"/>
      <c r="AF155" s="743"/>
      <c r="AG155" s="743"/>
      <c r="AH155" s="743"/>
      <c r="AI155" s="743"/>
      <c r="AJ155" s="743"/>
      <c r="AK155" s="743"/>
      <c r="AL155" s="743"/>
      <c r="AM155" s="743"/>
      <c r="AN155" s="743"/>
      <c r="AO155" s="743"/>
      <c r="AP155" s="743"/>
      <c r="AQ155" s="743"/>
      <c r="AR155" s="743"/>
      <c r="AS155" s="743"/>
      <c r="AT155" s="743"/>
      <c r="AU155" s="743"/>
      <c r="AV155" s="743"/>
      <c r="AW155" s="743"/>
      <c r="AX155" s="743"/>
      <c r="AY155" s="743"/>
      <c r="AZ155" s="743"/>
      <c r="BA155" s="743"/>
      <c r="BB155" s="743"/>
      <c r="BC155" s="743"/>
      <c r="BD155" s="743"/>
      <c r="BE155" s="743"/>
      <c r="BF155" s="743"/>
      <c r="BG155" s="743"/>
      <c r="BH155" s="743"/>
      <c r="BI155" s="743"/>
      <c r="BJ155" s="743"/>
      <c r="BK155" s="743"/>
      <c r="BL155" s="743"/>
      <c r="BM155" s="743"/>
      <c r="BN155" s="743"/>
      <c r="BO155" s="743"/>
      <c r="BP155" s="743"/>
      <c r="BQ155" s="743"/>
      <c r="BR155" s="743"/>
      <c r="BS155" s="743"/>
      <c r="BT155" s="743"/>
      <c r="BU155" s="743"/>
      <c r="BV155" s="743"/>
      <c r="BW155" s="743"/>
      <c r="BX155" s="743"/>
      <c r="BY155" s="743"/>
      <c r="BZ155" s="743"/>
      <c r="CA155" s="743"/>
      <c r="CB155" s="743"/>
      <c r="CC155" s="743"/>
      <c r="CD155" s="743"/>
      <c r="CE155" s="743"/>
      <c r="CF155" s="743"/>
      <c r="CG155" s="743"/>
      <c r="CH155" s="743"/>
      <c r="CI155" s="743"/>
      <c r="CJ155" s="743"/>
      <c r="CK155" s="743"/>
      <c r="CL155" s="743"/>
      <c r="CM155" s="743"/>
      <c r="CN155" s="743"/>
      <c r="CO155" s="743"/>
      <c r="CP155" s="743"/>
      <c r="CQ155" s="743"/>
      <c r="CR155" s="743"/>
      <c r="CS155" s="743"/>
      <c r="CT155" s="743"/>
      <c r="CU155" s="743"/>
      <c r="CV155" s="743"/>
      <c r="CW155" s="743"/>
      <c r="CX155" s="743"/>
      <c r="CY155" s="743"/>
      <c r="CZ155" s="743"/>
      <c r="DA155" s="743"/>
      <c r="DB155" s="743"/>
      <c r="DC155" s="743"/>
      <c r="DD155" s="743"/>
      <c r="DE155" s="743"/>
      <c r="DF155" s="743"/>
      <c r="DG155" s="743"/>
      <c r="DH155" s="743"/>
      <c r="DI155" s="743"/>
      <c r="DJ155" s="743"/>
      <c r="DK155" s="743"/>
      <c r="DL155" s="743"/>
      <c r="DM155" s="743"/>
      <c r="DN155" s="743"/>
      <c r="DO155" s="743"/>
      <c r="DP155" s="743"/>
      <c r="DQ155" s="743"/>
      <c r="DR155" s="743"/>
      <c r="DS155" s="743"/>
      <c r="DT155" s="743"/>
      <c r="DU155" s="743"/>
      <c r="DV155" s="743"/>
      <c r="DW155" s="743"/>
      <c r="DX155" s="743"/>
      <c r="DY155" s="743"/>
      <c r="DZ155" s="743"/>
      <c r="EA155" s="743"/>
      <c r="EB155" s="743"/>
      <c r="EC155" s="743"/>
      <c r="ED155" s="743"/>
      <c r="EE155" s="743"/>
      <c r="EF155" s="743"/>
      <c r="EG155" s="743"/>
      <c r="EH155" s="743"/>
      <c r="EI155" s="743"/>
      <c r="EJ155" s="743"/>
      <c r="EK155" s="743"/>
      <c r="EL155" s="743"/>
      <c r="EM155" s="743"/>
      <c r="EN155" s="743"/>
      <c r="EO155" s="743"/>
      <c r="EP155" s="743"/>
      <c r="EQ155" s="743"/>
      <c r="ER155" s="743"/>
      <c r="ES155" s="743"/>
      <c r="ET155" s="743"/>
      <c r="EU155" s="743"/>
      <c r="EV155" s="743"/>
      <c r="EW155" s="743"/>
      <c r="EX155" s="743"/>
      <c r="EY155" s="743"/>
      <c r="EZ155" s="743"/>
      <c r="FA155" s="743"/>
      <c r="FB155" s="743"/>
      <c r="FC155" s="743"/>
      <c r="FD155" s="743"/>
      <c r="FE155" s="743"/>
      <c r="FF155" s="743"/>
      <c r="FG155" s="743"/>
      <c r="FH155" s="743"/>
      <c r="FI155" s="743"/>
      <c r="FJ155" s="743"/>
      <c r="FK155" s="743"/>
      <c r="FL155" s="743"/>
      <c r="FM155" s="743"/>
      <c r="FN155" s="743"/>
      <c r="FO155" s="743"/>
      <c r="FP155" s="743"/>
      <c r="FQ155" s="743"/>
      <c r="FR155" s="743"/>
      <c r="FS155" s="743"/>
      <c r="FT155" s="743"/>
      <c r="FU155" s="743"/>
      <c r="FV155" s="743"/>
      <c r="FW155" s="743"/>
      <c r="FX155" s="743"/>
      <c r="FY155" s="743"/>
      <c r="FZ155" s="743"/>
      <c r="GA155" s="743"/>
      <c r="GB155" s="743"/>
      <c r="GC155" s="743"/>
      <c r="GD155" s="743"/>
      <c r="GE155" s="743"/>
      <c r="GF155" s="743"/>
      <c r="GG155" s="743"/>
      <c r="GH155" s="743"/>
      <c r="GI155" s="743"/>
      <c r="GJ155" s="743"/>
      <c r="GK155" s="743"/>
      <c r="GL155" s="743"/>
      <c r="GM155" s="743"/>
      <c r="GN155" s="743"/>
      <c r="GO155" s="743"/>
      <c r="GP155" s="743"/>
      <c r="GQ155" s="743"/>
      <c r="GR155" s="743"/>
      <c r="GS155" s="743"/>
      <c r="GT155" s="743"/>
      <c r="GU155" s="743"/>
      <c r="GV155" s="743"/>
      <c r="GW155" s="743"/>
      <c r="GX155" s="743"/>
      <c r="GY155" s="743"/>
      <c r="GZ155" s="743"/>
      <c r="HA155" s="743"/>
      <c r="HB155" s="743"/>
      <c r="HC155" s="743"/>
      <c r="HD155" s="743"/>
      <c r="HE155" s="743"/>
      <c r="HF155" s="743"/>
      <c r="HG155" s="743"/>
      <c r="HH155" s="743"/>
      <c r="HI155" s="743"/>
      <c r="HJ155" s="743"/>
      <c r="HK155" s="743"/>
      <c r="HL155" s="743"/>
      <c r="HM155" s="743"/>
      <c r="HN155" s="743"/>
      <c r="HO155" s="743"/>
      <c r="HP155" s="743"/>
      <c r="HQ155" s="743"/>
      <c r="HR155" s="743"/>
      <c r="HS155" s="743"/>
      <c r="HT155" s="743"/>
      <c r="HU155" s="743"/>
      <c r="HV155" s="743"/>
      <c r="HW155" s="743"/>
      <c r="HX155" s="743"/>
      <c r="HY155" s="743"/>
      <c r="HZ155" s="743"/>
      <c r="IA155" s="743"/>
      <c r="IB155" s="743"/>
      <c r="IC155" s="743"/>
      <c r="ID155" s="743"/>
      <c r="IE155" s="743"/>
      <c r="IF155" s="743"/>
      <c r="IG155" s="743"/>
      <c r="IH155" s="743"/>
      <c r="II155" s="743"/>
      <c r="IJ155" s="743"/>
      <c r="IK155" s="743"/>
      <c r="IL155" s="743"/>
      <c r="IM155" s="743"/>
      <c r="IN155" s="743"/>
      <c r="IO155" s="743"/>
      <c r="IP155" s="743"/>
      <c r="IQ155" s="743"/>
      <c r="IR155" s="743"/>
      <c r="IS155" s="743"/>
      <c r="IT155" s="743"/>
      <c r="IU155" s="743"/>
      <c r="IV155" s="743"/>
    </row>
    <row r="156" spans="1:256" s="744" customFormat="1" ht="16.5" customHeight="1" thickBot="1">
      <c r="A156" s="736"/>
      <c r="B156" s="745"/>
      <c r="C156" s="1146"/>
      <c r="D156" s="746"/>
      <c r="E156" s="746"/>
      <c r="F156" s="703">
        <v>800</v>
      </c>
      <c r="G156" s="746"/>
      <c r="H156" s="739" t="s">
        <v>64</v>
      </c>
      <c r="I156" s="705"/>
      <c r="J156" s="706"/>
      <c r="K156" s="706"/>
      <c r="L156" s="706"/>
      <c r="M156" s="706"/>
      <c r="N156" s="747"/>
      <c r="O156" s="748"/>
      <c r="P156" s="742"/>
      <c r="Q156" s="743"/>
      <c r="R156" s="743"/>
      <c r="S156" s="743"/>
      <c r="T156" s="743"/>
      <c r="U156" s="743"/>
      <c r="V156" s="743"/>
      <c r="W156" s="743"/>
      <c r="X156" s="743"/>
      <c r="Y156" s="743"/>
      <c r="Z156" s="743"/>
      <c r="AA156" s="743"/>
      <c r="AB156" s="743"/>
      <c r="AC156" s="743"/>
      <c r="AD156" s="743"/>
      <c r="AE156" s="743"/>
      <c r="AF156" s="743"/>
      <c r="AG156" s="743"/>
      <c r="AH156" s="743"/>
      <c r="AI156" s="743"/>
      <c r="AJ156" s="743"/>
      <c r="AK156" s="743"/>
      <c r="AL156" s="743"/>
      <c r="AM156" s="743"/>
      <c r="AN156" s="743"/>
      <c r="AO156" s="743"/>
      <c r="AP156" s="743"/>
      <c r="AQ156" s="743"/>
      <c r="AR156" s="743"/>
      <c r="AS156" s="743"/>
      <c r="AT156" s="743"/>
      <c r="AU156" s="743"/>
      <c r="AV156" s="743"/>
      <c r="AW156" s="743"/>
      <c r="AX156" s="743"/>
      <c r="AY156" s="743"/>
      <c r="AZ156" s="743"/>
      <c r="BA156" s="743"/>
      <c r="BB156" s="743"/>
      <c r="BC156" s="743"/>
      <c r="BD156" s="743"/>
      <c r="BE156" s="743"/>
      <c r="BF156" s="743"/>
      <c r="BG156" s="743"/>
      <c r="BH156" s="743"/>
      <c r="BI156" s="743"/>
      <c r="BJ156" s="743"/>
      <c r="BK156" s="743"/>
      <c r="BL156" s="743"/>
      <c r="BM156" s="743"/>
      <c r="BN156" s="743"/>
      <c r="BO156" s="743"/>
      <c r="BP156" s="743"/>
      <c r="BQ156" s="743"/>
      <c r="BR156" s="743"/>
      <c r="BS156" s="743"/>
      <c r="BT156" s="743"/>
      <c r="BU156" s="743"/>
      <c r="BV156" s="743"/>
      <c r="BW156" s="743"/>
      <c r="BX156" s="743"/>
      <c r="BY156" s="743"/>
      <c r="BZ156" s="743"/>
      <c r="CA156" s="743"/>
      <c r="CB156" s="743"/>
      <c r="CC156" s="743"/>
      <c r="CD156" s="743"/>
      <c r="CE156" s="743"/>
      <c r="CF156" s="743"/>
      <c r="CG156" s="743"/>
      <c r="CH156" s="743"/>
      <c r="CI156" s="743"/>
      <c r="CJ156" s="743"/>
      <c r="CK156" s="743"/>
      <c r="CL156" s="743"/>
      <c r="CM156" s="743"/>
      <c r="CN156" s="743"/>
      <c r="CO156" s="743"/>
      <c r="CP156" s="743"/>
      <c r="CQ156" s="743"/>
      <c r="CR156" s="743"/>
      <c r="CS156" s="743"/>
      <c r="CT156" s="743"/>
      <c r="CU156" s="743"/>
      <c r="CV156" s="743"/>
      <c r="CW156" s="743"/>
      <c r="CX156" s="743"/>
      <c r="CY156" s="743"/>
      <c r="CZ156" s="743"/>
      <c r="DA156" s="743"/>
      <c r="DB156" s="743"/>
      <c r="DC156" s="743"/>
      <c r="DD156" s="743"/>
      <c r="DE156" s="743"/>
      <c r="DF156" s="743"/>
      <c r="DG156" s="743"/>
      <c r="DH156" s="743"/>
      <c r="DI156" s="743"/>
      <c r="DJ156" s="743"/>
      <c r="DK156" s="743"/>
      <c r="DL156" s="743"/>
      <c r="DM156" s="743"/>
      <c r="DN156" s="743"/>
      <c r="DO156" s="743"/>
      <c r="DP156" s="743"/>
      <c r="DQ156" s="743"/>
      <c r="DR156" s="743"/>
      <c r="DS156" s="743"/>
      <c r="DT156" s="743"/>
      <c r="DU156" s="743"/>
      <c r="DV156" s="743"/>
      <c r="DW156" s="743"/>
      <c r="DX156" s="743"/>
      <c r="DY156" s="743"/>
      <c r="DZ156" s="743"/>
      <c r="EA156" s="743"/>
      <c r="EB156" s="743"/>
      <c r="EC156" s="743"/>
      <c r="ED156" s="743"/>
      <c r="EE156" s="743"/>
      <c r="EF156" s="743"/>
      <c r="EG156" s="743"/>
      <c r="EH156" s="743"/>
      <c r="EI156" s="743"/>
      <c r="EJ156" s="743"/>
      <c r="EK156" s="743"/>
      <c r="EL156" s="743"/>
      <c r="EM156" s="743"/>
      <c r="EN156" s="743"/>
      <c r="EO156" s="743"/>
      <c r="EP156" s="743"/>
      <c r="EQ156" s="743"/>
      <c r="ER156" s="743"/>
      <c r="ES156" s="743"/>
      <c r="ET156" s="743"/>
      <c r="EU156" s="743"/>
      <c r="EV156" s="743"/>
      <c r="EW156" s="743"/>
      <c r="EX156" s="743"/>
      <c r="EY156" s="743"/>
      <c r="EZ156" s="743"/>
      <c r="FA156" s="743"/>
      <c r="FB156" s="743"/>
      <c r="FC156" s="743"/>
      <c r="FD156" s="743"/>
      <c r="FE156" s="743"/>
      <c r="FF156" s="743"/>
      <c r="FG156" s="743"/>
      <c r="FH156" s="743"/>
      <c r="FI156" s="743"/>
      <c r="FJ156" s="743"/>
      <c r="FK156" s="743"/>
      <c r="FL156" s="743"/>
      <c r="FM156" s="743"/>
      <c r="FN156" s="743"/>
      <c r="FO156" s="743"/>
      <c r="FP156" s="743"/>
      <c r="FQ156" s="743"/>
      <c r="FR156" s="743"/>
      <c r="FS156" s="743"/>
      <c r="FT156" s="743"/>
      <c r="FU156" s="743"/>
      <c r="FV156" s="743"/>
      <c r="FW156" s="743"/>
      <c r="FX156" s="743"/>
      <c r="FY156" s="743"/>
      <c r="FZ156" s="743"/>
      <c r="GA156" s="743"/>
      <c r="GB156" s="743"/>
      <c r="GC156" s="743"/>
      <c r="GD156" s="743"/>
      <c r="GE156" s="743"/>
      <c r="GF156" s="743"/>
      <c r="GG156" s="743"/>
      <c r="GH156" s="743"/>
      <c r="GI156" s="743"/>
      <c r="GJ156" s="743"/>
      <c r="GK156" s="743"/>
      <c r="GL156" s="743"/>
      <c r="GM156" s="743"/>
      <c r="GN156" s="743"/>
      <c r="GO156" s="743"/>
      <c r="GP156" s="743"/>
      <c r="GQ156" s="743"/>
      <c r="GR156" s="743"/>
      <c r="GS156" s="743"/>
      <c r="GT156" s="743"/>
      <c r="GU156" s="743"/>
      <c r="GV156" s="743"/>
      <c r="GW156" s="743"/>
      <c r="GX156" s="743"/>
      <c r="GY156" s="743"/>
      <c r="GZ156" s="743"/>
      <c r="HA156" s="743"/>
      <c r="HB156" s="743"/>
      <c r="HC156" s="743"/>
      <c r="HD156" s="743"/>
      <c r="HE156" s="743"/>
      <c r="HF156" s="743"/>
      <c r="HG156" s="743"/>
      <c r="HH156" s="743"/>
      <c r="HI156" s="743"/>
      <c r="HJ156" s="743"/>
      <c r="HK156" s="743"/>
      <c r="HL156" s="743"/>
      <c r="HM156" s="743"/>
      <c r="HN156" s="743"/>
      <c r="HO156" s="743"/>
      <c r="HP156" s="743"/>
      <c r="HQ156" s="743"/>
      <c r="HR156" s="743"/>
      <c r="HS156" s="743"/>
      <c r="HT156" s="743"/>
      <c r="HU156" s="743"/>
      <c r="HV156" s="743"/>
      <c r="HW156" s="743"/>
      <c r="HX156" s="743"/>
      <c r="HY156" s="743"/>
      <c r="HZ156" s="743"/>
      <c r="IA156" s="743"/>
      <c r="IB156" s="743"/>
      <c r="IC156" s="743"/>
      <c r="ID156" s="743"/>
      <c r="IE156" s="743"/>
      <c r="IF156" s="743"/>
      <c r="IG156" s="743"/>
      <c r="IH156" s="743"/>
      <c r="II156" s="743"/>
      <c r="IJ156" s="743"/>
      <c r="IK156" s="743"/>
      <c r="IL156" s="743"/>
      <c r="IM156" s="743"/>
      <c r="IN156" s="743"/>
      <c r="IO156" s="743"/>
      <c r="IP156" s="743"/>
      <c r="IQ156" s="743"/>
      <c r="IR156" s="743"/>
      <c r="IS156" s="743"/>
      <c r="IT156" s="743"/>
      <c r="IU156" s="743"/>
      <c r="IV156" s="743"/>
    </row>
    <row r="157" spans="1:256" s="744" customFormat="1" ht="16.5" customHeight="1" thickBot="1">
      <c r="A157" s="736"/>
      <c r="B157" s="701">
        <v>30</v>
      </c>
      <c r="C157" s="1146"/>
      <c r="D157" s="746"/>
      <c r="E157" s="746"/>
      <c r="F157" s="703"/>
      <c r="G157" s="746"/>
      <c r="H157" s="739" t="s">
        <v>885</v>
      </c>
      <c r="I157" s="749"/>
      <c r="J157" s="747"/>
      <c r="K157" s="747"/>
      <c r="L157" s="747"/>
      <c r="M157" s="747"/>
      <c r="N157" s="747"/>
      <c r="O157" s="748"/>
      <c r="P157" s="742"/>
      <c r="Q157" s="743"/>
      <c r="R157" s="743"/>
      <c r="S157" s="743"/>
      <c r="T157" s="743"/>
      <c r="U157" s="743"/>
      <c r="V157" s="743"/>
      <c r="W157" s="743"/>
      <c r="X157" s="743"/>
      <c r="Y157" s="743"/>
      <c r="Z157" s="743"/>
      <c r="AA157" s="743"/>
      <c r="AB157" s="743"/>
      <c r="AC157" s="743"/>
      <c r="AD157" s="743"/>
      <c r="AE157" s="743"/>
      <c r="AF157" s="743"/>
      <c r="AG157" s="743"/>
      <c r="AH157" s="743"/>
      <c r="AI157" s="743"/>
      <c r="AJ157" s="743"/>
      <c r="AK157" s="743"/>
      <c r="AL157" s="743"/>
      <c r="AM157" s="743"/>
      <c r="AN157" s="743"/>
      <c r="AO157" s="743"/>
      <c r="AP157" s="743"/>
      <c r="AQ157" s="743"/>
      <c r="AR157" s="743"/>
      <c r="AS157" s="743"/>
      <c r="AT157" s="743"/>
      <c r="AU157" s="743"/>
      <c r="AV157" s="743"/>
      <c r="AW157" s="743"/>
      <c r="AX157" s="743"/>
      <c r="AY157" s="743"/>
      <c r="AZ157" s="743"/>
      <c r="BA157" s="743"/>
      <c r="BB157" s="743"/>
      <c r="BC157" s="743"/>
      <c r="BD157" s="743"/>
      <c r="BE157" s="743"/>
      <c r="BF157" s="743"/>
      <c r="BG157" s="743"/>
      <c r="BH157" s="743"/>
      <c r="BI157" s="743"/>
      <c r="BJ157" s="743"/>
      <c r="BK157" s="743"/>
      <c r="BL157" s="743"/>
      <c r="BM157" s="743"/>
      <c r="BN157" s="743"/>
      <c r="BO157" s="743"/>
      <c r="BP157" s="743"/>
      <c r="BQ157" s="743"/>
      <c r="BR157" s="743"/>
      <c r="BS157" s="743"/>
      <c r="BT157" s="743"/>
      <c r="BU157" s="743"/>
      <c r="BV157" s="743"/>
      <c r="BW157" s="743"/>
      <c r="BX157" s="743"/>
      <c r="BY157" s="743"/>
      <c r="BZ157" s="743"/>
      <c r="CA157" s="743"/>
      <c r="CB157" s="743"/>
      <c r="CC157" s="743"/>
      <c r="CD157" s="743"/>
      <c r="CE157" s="743"/>
      <c r="CF157" s="743"/>
      <c r="CG157" s="743"/>
      <c r="CH157" s="743"/>
      <c r="CI157" s="743"/>
      <c r="CJ157" s="743"/>
      <c r="CK157" s="743"/>
      <c r="CL157" s="743"/>
      <c r="CM157" s="743"/>
      <c r="CN157" s="743"/>
      <c r="CO157" s="743"/>
      <c r="CP157" s="743"/>
      <c r="CQ157" s="743"/>
      <c r="CR157" s="743"/>
      <c r="CS157" s="743"/>
      <c r="CT157" s="743"/>
      <c r="CU157" s="743"/>
      <c r="CV157" s="743"/>
      <c r="CW157" s="743"/>
      <c r="CX157" s="743"/>
      <c r="CY157" s="743"/>
      <c r="CZ157" s="743"/>
      <c r="DA157" s="743"/>
      <c r="DB157" s="743"/>
      <c r="DC157" s="743"/>
      <c r="DD157" s="743"/>
      <c r="DE157" s="743"/>
      <c r="DF157" s="743"/>
      <c r="DG157" s="743"/>
      <c r="DH157" s="743"/>
      <c r="DI157" s="743"/>
      <c r="DJ157" s="743"/>
      <c r="DK157" s="743"/>
      <c r="DL157" s="743"/>
      <c r="DM157" s="743"/>
      <c r="DN157" s="743"/>
      <c r="DO157" s="743"/>
      <c r="DP157" s="743"/>
      <c r="DQ157" s="743"/>
      <c r="DR157" s="743"/>
      <c r="DS157" s="743"/>
      <c r="DT157" s="743"/>
      <c r="DU157" s="743"/>
      <c r="DV157" s="743"/>
      <c r="DW157" s="743"/>
      <c r="DX157" s="743"/>
      <c r="DY157" s="743"/>
      <c r="DZ157" s="743"/>
      <c r="EA157" s="743"/>
      <c r="EB157" s="743"/>
      <c r="EC157" s="743"/>
      <c r="ED157" s="743"/>
      <c r="EE157" s="743"/>
      <c r="EF157" s="743"/>
      <c r="EG157" s="743"/>
      <c r="EH157" s="743"/>
      <c r="EI157" s="743"/>
      <c r="EJ157" s="743"/>
      <c r="EK157" s="743"/>
      <c r="EL157" s="743"/>
      <c r="EM157" s="743"/>
      <c r="EN157" s="743"/>
      <c r="EO157" s="743"/>
      <c r="EP157" s="743"/>
      <c r="EQ157" s="743"/>
      <c r="ER157" s="743"/>
      <c r="ES157" s="743"/>
      <c r="ET157" s="743"/>
      <c r="EU157" s="743"/>
      <c r="EV157" s="743"/>
      <c r="EW157" s="743"/>
      <c r="EX157" s="743"/>
      <c r="EY157" s="743"/>
      <c r="EZ157" s="743"/>
      <c r="FA157" s="743"/>
      <c r="FB157" s="743"/>
      <c r="FC157" s="743"/>
      <c r="FD157" s="743"/>
      <c r="FE157" s="743"/>
      <c r="FF157" s="743"/>
      <c r="FG157" s="743"/>
      <c r="FH157" s="743"/>
      <c r="FI157" s="743"/>
      <c r="FJ157" s="743"/>
      <c r="FK157" s="743"/>
      <c r="FL157" s="743"/>
      <c r="FM157" s="743"/>
      <c r="FN157" s="743"/>
      <c r="FO157" s="743"/>
      <c r="FP157" s="743"/>
      <c r="FQ157" s="743"/>
      <c r="FR157" s="743"/>
      <c r="FS157" s="743"/>
      <c r="FT157" s="743"/>
      <c r="FU157" s="743"/>
      <c r="FV157" s="743"/>
      <c r="FW157" s="743"/>
      <c r="FX157" s="743"/>
      <c r="FY157" s="743"/>
      <c r="FZ157" s="743"/>
      <c r="GA157" s="743"/>
      <c r="GB157" s="743"/>
      <c r="GC157" s="743"/>
      <c r="GD157" s="743"/>
      <c r="GE157" s="743"/>
      <c r="GF157" s="743"/>
      <c r="GG157" s="743"/>
      <c r="GH157" s="743"/>
      <c r="GI157" s="743"/>
      <c r="GJ157" s="743"/>
      <c r="GK157" s="743"/>
      <c r="GL157" s="743"/>
      <c r="GM157" s="743"/>
      <c r="GN157" s="743"/>
      <c r="GO157" s="743"/>
      <c r="GP157" s="743"/>
      <c r="GQ157" s="743"/>
      <c r="GR157" s="743"/>
      <c r="GS157" s="743"/>
      <c r="GT157" s="743"/>
      <c r="GU157" s="743"/>
      <c r="GV157" s="743"/>
      <c r="GW157" s="743"/>
      <c r="GX157" s="743"/>
      <c r="GY157" s="743"/>
      <c r="GZ157" s="743"/>
      <c r="HA157" s="743"/>
      <c r="HB157" s="743"/>
      <c r="HC157" s="743"/>
      <c r="HD157" s="743"/>
      <c r="HE157" s="743"/>
      <c r="HF157" s="743"/>
      <c r="HG157" s="743"/>
      <c r="HH157" s="743"/>
      <c r="HI157" s="743"/>
      <c r="HJ157" s="743"/>
      <c r="HK157" s="743"/>
      <c r="HL157" s="743"/>
      <c r="HM157" s="743"/>
      <c r="HN157" s="743"/>
      <c r="HO157" s="743"/>
      <c r="HP157" s="743"/>
      <c r="HQ157" s="743"/>
      <c r="HR157" s="743"/>
      <c r="HS157" s="743"/>
      <c r="HT157" s="743"/>
      <c r="HU157" s="743"/>
      <c r="HV157" s="743"/>
      <c r="HW157" s="743"/>
      <c r="HX157" s="743"/>
      <c r="HY157" s="743"/>
      <c r="HZ157" s="743"/>
      <c r="IA157" s="743"/>
      <c r="IB157" s="743"/>
      <c r="IC157" s="743"/>
      <c r="ID157" s="743"/>
      <c r="IE157" s="743"/>
      <c r="IF157" s="743"/>
      <c r="IG157" s="743"/>
      <c r="IH157" s="743"/>
      <c r="II157" s="743"/>
      <c r="IJ157" s="743"/>
      <c r="IK157" s="743"/>
      <c r="IL157" s="743"/>
      <c r="IM157" s="743"/>
      <c r="IN157" s="743"/>
      <c r="IO157" s="743"/>
      <c r="IP157" s="743"/>
      <c r="IQ157" s="743"/>
      <c r="IR157" s="743"/>
      <c r="IS157" s="743"/>
      <c r="IT157" s="743"/>
      <c r="IU157" s="743"/>
      <c r="IV157" s="743"/>
    </row>
    <row r="158" spans="1:256" s="744" customFormat="1" ht="16.5" customHeight="1" thickBot="1">
      <c r="A158" s="736"/>
      <c r="B158" s="745"/>
      <c r="C158" s="1146"/>
      <c r="D158" s="746"/>
      <c r="E158" s="746"/>
      <c r="F158" s="746"/>
      <c r="G158" s="746"/>
      <c r="H158" s="739" t="s">
        <v>23</v>
      </c>
      <c r="I158" s="749"/>
      <c r="J158" s="747"/>
      <c r="K158" s="747"/>
      <c r="L158" s="747"/>
      <c r="M158" s="747"/>
      <c r="N158" s="747"/>
      <c r="O158" s="748"/>
      <c r="P158" s="742"/>
      <c r="Q158" s="743"/>
      <c r="R158" s="743"/>
      <c r="S158" s="743"/>
      <c r="T158" s="743"/>
      <c r="U158" s="743"/>
      <c r="V158" s="743"/>
      <c r="W158" s="743"/>
      <c r="X158" s="743"/>
      <c r="Y158" s="743"/>
      <c r="Z158" s="743"/>
      <c r="AA158" s="743"/>
      <c r="AB158" s="743"/>
      <c r="AC158" s="743"/>
      <c r="AD158" s="743"/>
      <c r="AE158" s="743"/>
      <c r="AF158" s="743"/>
      <c r="AG158" s="743"/>
      <c r="AH158" s="743"/>
      <c r="AI158" s="743"/>
      <c r="AJ158" s="743"/>
      <c r="AK158" s="743"/>
      <c r="AL158" s="743"/>
      <c r="AM158" s="743"/>
      <c r="AN158" s="743"/>
      <c r="AO158" s="743"/>
      <c r="AP158" s="743"/>
      <c r="AQ158" s="743"/>
      <c r="AR158" s="743"/>
      <c r="AS158" s="743"/>
      <c r="AT158" s="743"/>
      <c r="AU158" s="743"/>
      <c r="AV158" s="743"/>
      <c r="AW158" s="743"/>
      <c r="AX158" s="743"/>
      <c r="AY158" s="743"/>
      <c r="AZ158" s="743"/>
      <c r="BA158" s="743"/>
      <c r="BB158" s="743"/>
      <c r="BC158" s="743"/>
      <c r="BD158" s="743"/>
      <c r="BE158" s="743"/>
      <c r="BF158" s="743"/>
      <c r="BG158" s="743"/>
      <c r="BH158" s="743"/>
      <c r="BI158" s="743"/>
      <c r="BJ158" s="743"/>
      <c r="BK158" s="743"/>
      <c r="BL158" s="743"/>
      <c r="BM158" s="743"/>
      <c r="BN158" s="743"/>
      <c r="BO158" s="743"/>
      <c r="BP158" s="743"/>
      <c r="BQ158" s="743"/>
      <c r="BR158" s="743"/>
      <c r="BS158" s="743"/>
      <c r="BT158" s="743"/>
      <c r="BU158" s="743"/>
      <c r="BV158" s="743"/>
      <c r="BW158" s="743"/>
      <c r="BX158" s="743"/>
      <c r="BY158" s="743"/>
      <c r="BZ158" s="743"/>
      <c r="CA158" s="743"/>
      <c r="CB158" s="743"/>
      <c r="CC158" s="743"/>
      <c r="CD158" s="743"/>
      <c r="CE158" s="743"/>
      <c r="CF158" s="743"/>
      <c r="CG158" s="743"/>
      <c r="CH158" s="743"/>
      <c r="CI158" s="743"/>
      <c r="CJ158" s="743"/>
      <c r="CK158" s="743"/>
      <c r="CL158" s="743"/>
      <c r="CM158" s="743"/>
      <c r="CN158" s="743"/>
      <c r="CO158" s="743"/>
      <c r="CP158" s="743"/>
      <c r="CQ158" s="743"/>
      <c r="CR158" s="743"/>
      <c r="CS158" s="743"/>
      <c r="CT158" s="743"/>
      <c r="CU158" s="743"/>
      <c r="CV158" s="743"/>
      <c r="CW158" s="743"/>
      <c r="CX158" s="743"/>
      <c r="CY158" s="743"/>
      <c r="CZ158" s="743"/>
      <c r="DA158" s="743"/>
      <c r="DB158" s="743"/>
      <c r="DC158" s="743"/>
      <c r="DD158" s="743"/>
      <c r="DE158" s="743"/>
      <c r="DF158" s="743"/>
      <c r="DG158" s="743"/>
      <c r="DH158" s="743"/>
      <c r="DI158" s="743"/>
      <c r="DJ158" s="743"/>
      <c r="DK158" s="743"/>
      <c r="DL158" s="743"/>
      <c r="DM158" s="743"/>
      <c r="DN158" s="743"/>
      <c r="DO158" s="743"/>
      <c r="DP158" s="743"/>
      <c r="DQ158" s="743"/>
      <c r="DR158" s="743"/>
      <c r="DS158" s="743"/>
      <c r="DT158" s="743"/>
      <c r="DU158" s="743"/>
      <c r="DV158" s="743"/>
      <c r="DW158" s="743"/>
      <c r="DX158" s="743"/>
      <c r="DY158" s="743"/>
      <c r="DZ158" s="743"/>
      <c r="EA158" s="743"/>
      <c r="EB158" s="743"/>
      <c r="EC158" s="743"/>
      <c r="ED158" s="743"/>
      <c r="EE158" s="743"/>
      <c r="EF158" s="743"/>
      <c r="EG158" s="743"/>
      <c r="EH158" s="743"/>
      <c r="EI158" s="743"/>
      <c r="EJ158" s="743"/>
      <c r="EK158" s="743"/>
      <c r="EL158" s="743"/>
      <c r="EM158" s="743"/>
      <c r="EN158" s="743"/>
      <c r="EO158" s="743"/>
      <c r="EP158" s="743"/>
      <c r="EQ158" s="743"/>
      <c r="ER158" s="743"/>
      <c r="ES158" s="743"/>
      <c r="ET158" s="743"/>
      <c r="EU158" s="743"/>
      <c r="EV158" s="743"/>
      <c r="EW158" s="743"/>
      <c r="EX158" s="743"/>
      <c r="EY158" s="743"/>
      <c r="EZ158" s="743"/>
      <c r="FA158" s="743"/>
      <c r="FB158" s="743"/>
      <c r="FC158" s="743"/>
      <c r="FD158" s="743"/>
      <c r="FE158" s="743"/>
      <c r="FF158" s="743"/>
      <c r="FG158" s="743"/>
      <c r="FH158" s="743"/>
      <c r="FI158" s="743"/>
      <c r="FJ158" s="743"/>
      <c r="FK158" s="743"/>
      <c r="FL158" s="743"/>
      <c r="FM158" s="743"/>
      <c r="FN158" s="743"/>
      <c r="FO158" s="743"/>
      <c r="FP158" s="743"/>
      <c r="FQ158" s="743"/>
      <c r="FR158" s="743"/>
      <c r="FS158" s="743"/>
      <c r="FT158" s="743"/>
      <c r="FU158" s="743"/>
      <c r="FV158" s="743"/>
      <c r="FW158" s="743"/>
      <c r="FX158" s="743"/>
      <c r="FY158" s="743"/>
      <c r="FZ158" s="743"/>
      <c r="GA158" s="743"/>
      <c r="GB158" s="743"/>
      <c r="GC158" s="743"/>
      <c r="GD158" s="743"/>
      <c r="GE158" s="743"/>
      <c r="GF158" s="743"/>
      <c r="GG158" s="743"/>
      <c r="GH158" s="743"/>
      <c r="GI158" s="743"/>
      <c r="GJ158" s="743"/>
      <c r="GK158" s="743"/>
      <c r="GL158" s="743"/>
      <c r="GM158" s="743"/>
      <c r="GN158" s="743"/>
      <c r="GO158" s="743"/>
      <c r="GP158" s="743"/>
      <c r="GQ158" s="743"/>
      <c r="GR158" s="743"/>
      <c r="GS158" s="743"/>
      <c r="GT158" s="743"/>
      <c r="GU158" s="743"/>
      <c r="GV158" s="743"/>
      <c r="GW158" s="743"/>
      <c r="GX158" s="743"/>
      <c r="GY158" s="743"/>
      <c r="GZ158" s="743"/>
      <c r="HA158" s="743"/>
      <c r="HB158" s="743"/>
      <c r="HC158" s="743"/>
      <c r="HD158" s="743"/>
      <c r="HE158" s="743"/>
      <c r="HF158" s="743"/>
      <c r="HG158" s="743"/>
      <c r="HH158" s="743"/>
      <c r="HI158" s="743"/>
      <c r="HJ158" s="743"/>
      <c r="HK158" s="743"/>
      <c r="HL158" s="743"/>
      <c r="HM158" s="743"/>
      <c r="HN158" s="743"/>
      <c r="HO158" s="743"/>
      <c r="HP158" s="743"/>
      <c r="HQ158" s="743"/>
      <c r="HR158" s="743"/>
      <c r="HS158" s="743"/>
      <c r="HT158" s="743"/>
      <c r="HU158" s="743"/>
      <c r="HV158" s="743"/>
      <c r="HW158" s="743"/>
      <c r="HX158" s="743"/>
      <c r="HY158" s="743"/>
      <c r="HZ158" s="743"/>
      <c r="IA158" s="743"/>
      <c r="IB158" s="743"/>
      <c r="IC158" s="743"/>
      <c r="ID158" s="743"/>
      <c r="IE158" s="743"/>
      <c r="IF158" s="743"/>
      <c r="IG158" s="743"/>
      <c r="IH158" s="743"/>
      <c r="II158" s="743"/>
      <c r="IJ158" s="743"/>
      <c r="IK158" s="743"/>
      <c r="IL158" s="743"/>
      <c r="IM158" s="743"/>
      <c r="IN158" s="743"/>
      <c r="IO158" s="743"/>
      <c r="IP158" s="743"/>
      <c r="IQ158" s="743"/>
      <c r="IR158" s="743"/>
      <c r="IS158" s="743"/>
      <c r="IT158" s="743"/>
      <c r="IU158" s="743"/>
      <c r="IV158" s="743"/>
    </row>
    <row r="159" spans="1:256" s="735" customFormat="1" ht="15.75" customHeight="1" thickBot="1">
      <c r="A159" s="15"/>
      <c r="B159" s="712"/>
      <c r="C159" s="1147"/>
      <c r="D159" s="714"/>
      <c r="E159" s="714"/>
      <c r="F159" s="714"/>
      <c r="G159" s="714"/>
      <c r="H159" s="750" t="s">
        <v>243</v>
      </c>
      <c r="I159" s="709">
        <v>800</v>
      </c>
      <c r="J159" s="710">
        <v>0</v>
      </c>
      <c r="K159" s="710">
        <v>800</v>
      </c>
      <c r="L159" s="710">
        <v>800</v>
      </c>
      <c r="M159" s="710">
        <v>800</v>
      </c>
      <c r="N159" s="710"/>
      <c r="O159" s="711"/>
      <c r="P159" s="14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744" customFormat="1" ht="16.5" customHeight="1" thickBot="1">
      <c r="A160" s="736"/>
      <c r="B160" s="737"/>
      <c r="C160" s="1145" t="s">
        <v>890</v>
      </c>
      <c r="D160" s="738"/>
      <c r="E160" s="738"/>
      <c r="F160" s="738"/>
      <c r="G160" s="738"/>
      <c r="H160" s="739" t="s">
        <v>63</v>
      </c>
      <c r="I160" s="720">
        <v>200</v>
      </c>
      <c r="J160" s="721">
        <v>0</v>
      </c>
      <c r="K160" s="721">
        <v>200</v>
      </c>
      <c r="L160" s="721">
        <v>200</v>
      </c>
      <c r="M160" s="721">
        <v>200</v>
      </c>
      <c r="N160" s="740"/>
      <c r="O160" s="741"/>
      <c r="P160" s="742"/>
      <c r="Q160" s="743"/>
      <c r="R160" s="743"/>
      <c r="S160" s="743"/>
      <c r="T160" s="743"/>
      <c r="U160" s="743"/>
      <c r="V160" s="743"/>
      <c r="W160" s="743"/>
      <c r="X160" s="743"/>
      <c r="Y160" s="743"/>
      <c r="Z160" s="743"/>
      <c r="AA160" s="743"/>
      <c r="AB160" s="743"/>
      <c r="AC160" s="743"/>
      <c r="AD160" s="743"/>
      <c r="AE160" s="743"/>
      <c r="AF160" s="743"/>
      <c r="AG160" s="743"/>
      <c r="AH160" s="743"/>
      <c r="AI160" s="743"/>
      <c r="AJ160" s="743"/>
      <c r="AK160" s="743"/>
      <c r="AL160" s="743"/>
      <c r="AM160" s="743"/>
      <c r="AN160" s="743"/>
      <c r="AO160" s="743"/>
      <c r="AP160" s="743"/>
      <c r="AQ160" s="743"/>
      <c r="AR160" s="743"/>
      <c r="AS160" s="743"/>
      <c r="AT160" s="743"/>
      <c r="AU160" s="743"/>
      <c r="AV160" s="743"/>
      <c r="AW160" s="743"/>
      <c r="AX160" s="743"/>
      <c r="AY160" s="743"/>
      <c r="AZ160" s="743"/>
      <c r="BA160" s="743"/>
      <c r="BB160" s="743"/>
      <c r="BC160" s="743"/>
      <c r="BD160" s="743"/>
      <c r="BE160" s="743"/>
      <c r="BF160" s="743"/>
      <c r="BG160" s="743"/>
      <c r="BH160" s="743"/>
      <c r="BI160" s="743"/>
      <c r="BJ160" s="743"/>
      <c r="BK160" s="743"/>
      <c r="BL160" s="743"/>
      <c r="BM160" s="743"/>
      <c r="BN160" s="743"/>
      <c r="BO160" s="743"/>
      <c r="BP160" s="743"/>
      <c r="BQ160" s="743"/>
      <c r="BR160" s="743"/>
      <c r="BS160" s="743"/>
      <c r="BT160" s="743"/>
      <c r="BU160" s="743"/>
      <c r="BV160" s="743"/>
      <c r="BW160" s="743"/>
      <c r="BX160" s="743"/>
      <c r="BY160" s="743"/>
      <c r="BZ160" s="743"/>
      <c r="CA160" s="743"/>
      <c r="CB160" s="743"/>
      <c r="CC160" s="743"/>
      <c r="CD160" s="743"/>
      <c r="CE160" s="743"/>
      <c r="CF160" s="743"/>
      <c r="CG160" s="743"/>
      <c r="CH160" s="743"/>
      <c r="CI160" s="743"/>
      <c r="CJ160" s="743"/>
      <c r="CK160" s="743"/>
      <c r="CL160" s="743"/>
      <c r="CM160" s="743"/>
      <c r="CN160" s="743"/>
      <c r="CO160" s="743"/>
      <c r="CP160" s="743"/>
      <c r="CQ160" s="743"/>
      <c r="CR160" s="743"/>
      <c r="CS160" s="743"/>
      <c r="CT160" s="743"/>
      <c r="CU160" s="743"/>
      <c r="CV160" s="743"/>
      <c r="CW160" s="743"/>
      <c r="CX160" s="743"/>
      <c r="CY160" s="743"/>
      <c r="CZ160" s="743"/>
      <c r="DA160" s="743"/>
      <c r="DB160" s="743"/>
      <c r="DC160" s="743"/>
      <c r="DD160" s="743"/>
      <c r="DE160" s="743"/>
      <c r="DF160" s="743"/>
      <c r="DG160" s="743"/>
      <c r="DH160" s="743"/>
      <c r="DI160" s="743"/>
      <c r="DJ160" s="743"/>
      <c r="DK160" s="743"/>
      <c r="DL160" s="743"/>
      <c r="DM160" s="743"/>
      <c r="DN160" s="743"/>
      <c r="DO160" s="743"/>
      <c r="DP160" s="743"/>
      <c r="DQ160" s="743"/>
      <c r="DR160" s="743"/>
      <c r="DS160" s="743"/>
      <c r="DT160" s="743"/>
      <c r="DU160" s="743"/>
      <c r="DV160" s="743"/>
      <c r="DW160" s="743"/>
      <c r="DX160" s="743"/>
      <c r="DY160" s="743"/>
      <c r="DZ160" s="743"/>
      <c r="EA160" s="743"/>
      <c r="EB160" s="743"/>
      <c r="EC160" s="743"/>
      <c r="ED160" s="743"/>
      <c r="EE160" s="743"/>
      <c r="EF160" s="743"/>
      <c r="EG160" s="743"/>
      <c r="EH160" s="743"/>
      <c r="EI160" s="743"/>
      <c r="EJ160" s="743"/>
      <c r="EK160" s="743"/>
      <c r="EL160" s="743"/>
      <c r="EM160" s="743"/>
      <c r="EN160" s="743"/>
      <c r="EO160" s="743"/>
      <c r="EP160" s="743"/>
      <c r="EQ160" s="743"/>
      <c r="ER160" s="743"/>
      <c r="ES160" s="743"/>
      <c r="ET160" s="743"/>
      <c r="EU160" s="743"/>
      <c r="EV160" s="743"/>
      <c r="EW160" s="743"/>
      <c r="EX160" s="743"/>
      <c r="EY160" s="743"/>
      <c r="EZ160" s="743"/>
      <c r="FA160" s="743"/>
      <c r="FB160" s="743"/>
      <c r="FC160" s="743"/>
      <c r="FD160" s="743"/>
      <c r="FE160" s="743"/>
      <c r="FF160" s="743"/>
      <c r="FG160" s="743"/>
      <c r="FH160" s="743"/>
      <c r="FI160" s="743"/>
      <c r="FJ160" s="743"/>
      <c r="FK160" s="743"/>
      <c r="FL160" s="743"/>
      <c r="FM160" s="743"/>
      <c r="FN160" s="743"/>
      <c r="FO160" s="743"/>
      <c r="FP160" s="743"/>
      <c r="FQ160" s="743"/>
      <c r="FR160" s="743"/>
      <c r="FS160" s="743"/>
      <c r="FT160" s="743"/>
      <c r="FU160" s="743"/>
      <c r="FV160" s="743"/>
      <c r="FW160" s="743"/>
      <c r="FX160" s="743"/>
      <c r="FY160" s="743"/>
      <c r="FZ160" s="743"/>
      <c r="GA160" s="743"/>
      <c r="GB160" s="743"/>
      <c r="GC160" s="743"/>
      <c r="GD160" s="743"/>
      <c r="GE160" s="743"/>
      <c r="GF160" s="743"/>
      <c r="GG160" s="743"/>
      <c r="GH160" s="743"/>
      <c r="GI160" s="743"/>
      <c r="GJ160" s="743"/>
      <c r="GK160" s="743"/>
      <c r="GL160" s="743"/>
      <c r="GM160" s="743"/>
      <c r="GN160" s="743"/>
      <c r="GO160" s="743"/>
      <c r="GP160" s="743"/>
      <c r="GQ160" s="743"/>
      <c r="GR160" s="743"/>
      <c r="GS160" s="743"/>
      <c r="GT160" s="743"/>
      <c r="GU160" s="743"/>
      <c r="GV160" s="743"/>
      <c r="GW160" s="743"/>
      <c r="GX160" s="743"/>
      <c r="GY160" s="743"/>
      <c r="GZ160" s="743"/>
      <c r="HA160" s="743"/>
      <c r="HB160" s="743"/>
      <c r="HC160" s="743"/>
      <c r="HD160" s="743"/>
      <c r="HE160" s="743"/>
      <c r="HF160" s="743"/>
      <c r="HG160" s="743"/>
      <c r="HH160" s="743"/>
      <c r="HI160" s="743"/>
      <c r="HJ160" s="743"/>
      <c r="HK160" s="743"/>
      <c r="HL160" s="743"/>
      <c r="HM160" s="743"/>
      <c r="HN160" s="743"/>
      <c r="HO160" s="743"/>
      <c r="HP160" s="743"/>
      <c r="HQ160" s="743"/>
      <c r="HR160" s="743"/>
      <c r="HS160" s="743"/>
      <c r="HT160" s="743"/>
      <c r="HU160" s="743"/>
      <c r="HV160" s="743"/>
      <c r="HW160" s="743"/>
      <c r="HX160" s="743"/>
      <c r="HY160" s="743"/>
      <c r="HZ160" s="743"/>
      <c r="IA160" s="743"/>
      <c r="IB160" s="743"/>
      <c r="IC160" s="743"/>
      <c r="ID160" s="743"/>
      <c r="IE160" s="743"/>
      <c r="IF160" s="743"/>
      <c r="IG160" s="743"/>
      <c r="IH160" s="743"/>
      <c r="II160" s="743"/>
      <c r="IJ160" s="743"/>
      <c r="IK160" s="743"/>
      <c r="IL160" s="743"/>
      <c r="IM160" s="743"/>
      <c r="IN160" s="743"/>
      <c r="IO160" s="743"/>
      <c r="IP160" s="743"/>
      <c r="IQ160" s="743"/>
      <c r="IR160" s="743"/>
      <c r="IS160" s="743"/>
      <c r="IT160" s="743"/>
      <c r="IU160" s="743"/>
      <c r="IV160" s="743"/>
    </row>
    <row r="161" spans="1:256" s="744" customFormat="1" ht="16.5" customHeight="1" thickBot="1">
      <c r="A161" s="736"/>
      <c r="B161" s="745"/>
      <c r="C161" s="1146"/>
      <c r="D161" s="746"/>
      <c r="E161" s="746"/>
      <c r="F161" s="746"/>
      <c r="G161" s="746"/>
      <c r="H161" s="739" t="s">
        <v>64</v>
      </c>
      <c r="I161" s="705"/>
      <c r="J161" s="706"/>
      <c r="K161" s="706"/>
      <c r="L161" s="706"/>
      <c r="M161" s="706"/>
      <c r="N161" s="747"/>
      <c r="O161" s="748"/>
      <c r="P161" s="742"/>
      <c r="Q161" s="743"/>
      <c r="R161" s="743"/>
      <c r="S161" s="743"/>
      <c r="T161" s="743"/>
      <c r="U161" s="743"/>
      <c r="V161" s="743"/>
      <c r="W161" s="743"/>
      <c r="X161" s="743"/>
      <c r="Y161" s="743"/>
      <c r="Z161" s="743"/>
      <c r="AA161" s="743"/>
      <c r="AB161" s="743"/>
      <c r="AC161" s="743"/>
      <c r="AD161" s="743"/>
      <c r="AE161" s="743"/>
      <c r="AF161" s="743"/>
      <c r="AG161" s="743"/>
      <c r="AH161" s="743"/>
      <c r="AI161" s="743"/>
      <c r="AJ161" s="743"/>
      <c r="AK161" s="743"/>
      <c r="AL161" s="743"/>
      <c r="AM161" s="743"/>
      <c r="AN161" s="743"/>
      <c r="AO161" s="743"/>
      <c r="AP161" s="743"/>
      <c r="AQ161" s="743"/>
      <c r="AR161" s="743"/>
      <c r="AS161" s="743"/>
      <c r="AT161" s="743"/>
      <c r="AU161" s="743"/>
      <c r="AV161" s="743"/>
      <c r="AW161" s="743"/>
      <c r="AX161" s="743"/>
      <c r="AY161" s="743"/>
      <c r="AZ161" s="743"/>
      <c r="BA161" s="743"/>
      <c r="BB161" s="743"/>
      <c r="BC161" s="743"/>
      <c r="BD161" s="743"/>
      <c r="BE161" s="743"/>
      <c r="BF161" s="743"/>
      <c r="BG161" s="743"/>
      <c r="BH161" s="743"/>
      <c r="BI161" s="743"/>
      <c r="BJ161" s="743"/>
      <c r="BK161" s="743"/>
      <c r="BL161" s="743"/>
      <c r="BM161" s="743"/>
      <c r="BN161" s="743"/>
      <c r="BO161" s="743"/>
      <c r="BP161" s="743"/>
      <c r="BQ161" s="743"/>
      <c r="BR161" s="743"/>
      <c r="BS161" s="743"/>
      <c r="BT161" s="743"/>
      <c r="BU161" s="743"/>
      <c r="BV161" s="743"/>
      <c r="BW161" s="743"/>
      <c r="BX161" s="743"/>
      <c r="BY161" s="743"/>
      <c r="BZ161" s="743"/>
      <c r="CA161" s="743"/>
      <c r="CB161" s="743"/>
      <c r="CC161" s="743"/>
      <c r="CD161" s="743"/>
      <c r="CE161" s="743"/>
      <c r="CF161" s="743"/>
      <c r="CG161" s="743"/>
      <c r="CH161" s="743"/>
      <c r="CI161" s="743"/>
      <c r="CJ161" s="743"/>
      <c r="CK161" s="743"/>
      <c r="CL161" s="743"/>
      <c r="CM161" s="743"/>
      <c r="CN161" s="743"/>
      <c r="CO161" s="743"/>
      <c r="CP161" s="743"/>
      <c r="CQ161" s="743"/>
      <c r="CR161" s="743"/>
      <c r="CS161" s="743"/>
      <c r="CT161" s="743"/>
      <c r="CU161" s="743"/>
      <c r="CV161" s="743"/>
      <c r="CW161" s="743"/>
      <c r="CX161" s="743"/>
      <c r="CY161" s="743"/>
      <c r="CZ161" s="743"/>
      <c r="DA161" s="743"/>
      <c r="DB161" s="743"/>
      <c r="DC161" s="743"/>
      <c r="DD161" s="743"/>
      <c r="DE161" s="743"/>
      <c r="DF161" s="743"/>
      <c r="DG161" s="743"/>
      <c r="DH161" s="743"/>
      <c r="DI161" s="743"/>
      <c r="DJ161" s="743"/>
      <c r="DK161" s="743"/>
      <c r="DL161" s="743"/>
      <c r="DM161" s="743"/>
      <c r="DN161" s="743"/>
      <c r="DO161" s="743"/>
      <c r="DP161" s="743"/>
      <c r="DQ161" s="743"/>
      <c r="DR161" s="743"/>
      <c r="DS161" s="743"/>
      <c r="DT161" s="743"/>
      <c r="DU161" s="743"/>
      <c r="DV161" s="743"/>
      <c r="DW161" s="743"/>
      <c r="DX161" s="743"/>
      <c r="DY161" s="743"/>
      <c r="DZ161" s="743"/>
      <c r="EA161" s="743"/>
      <c r="EB161" s="743"/>
      <c r="EC161" s="743"/>
      <c r="ED161" s="743"/>
      <c r="EE161" s="743"/>
      <c r="EF161" s="743"/>
      <c r="EG161" s="743"/>
      <c r="EH161" s="743"/>
      <c r="EI161" s="743"/>
      <c r="EJ161" s="743"/>
      <c r="EK161" s="743"/>
      <c r="EL161" s="743"/>
      <c r="EM161" s="743"/>
      <c r="EN161" s="743"/>
      <c r="EO161" s="743"/>
      <c r="EP161" s="743"/>
      <c r="EQ161" s="743"/>
      <c r="ER161" s="743"/>
      <c r="ES161" s="743"/>
      <c r="ET161" s="743"/>
      <c r="EU161" s="743"/>
      <c r="EV161" s="743"/>
      <c r="EW161" s="743"/>
      <c r="EX161" s="743"/>
      <c r="EY161" s="743"/>
      <c r="EZ161" s="743"/>
      <c r="FA161" s="743"/>
      <c r="FB161" s="743"/>
      <c r="FC161" s="743"/>
      <c r="FD161" s="743"/>
      <c r="FE161" s="743"/>
      <c r="FF161" s="743"/>
      <c r="FG161" s="743"/>
      <c r="FH161" s="743"/>
      <c r="FI161" s="743"/>
      <c r="FJ161" s="743"/>
      <c r="FK161" s="743"/>
      <c r="FL161" s="743"/>
      <c r="FM161" s="743"/>
      <c r="FN161" s="743"/>
      <c r="FO161" s="743"/>
      <c r="FP161" s="743"/>
      <c r="FQ161" s="743"/>
      <c r="FR161" s="743"/>
      <c r="FS161" s="743"/>
      <c r="FT161" s="743"/>
      <c r="FU161" s="743"/>
      <c r="FV161" s="743"/>
      <c r="FW161" s="743"/>
      <c r="FX161" s="743"/>
      <c r="FY161" s="743"/>
      <c r="FZ161" s="743"/>
      <c r="GA161" s="743"/>
      <c r="GB161" s="743"/>
      <c r="GC161" s="743"/>
      <c r="GD161" s="743"/>
      <c r="GE161" s="743"/>
      <c r="GF161" s="743"/>
      <c r="GG161" s="743"/>
      <c r="GH161" s="743"/>
      <c r="GI161" s="743"/>
      <c r="GJ161" s="743"/>
      <c r="GK161" s="743"/>
      <c r="GL161" s="743"/>
      <c r="GM161" s="743"/>
      <c r="GN161" s="743"/>
      <c r="GO161" s="743"/>
      <c r="GP161" s="743"/>
      <c r="GQ161" s="743"/>
      <c r="GR161" s="743"/>
      <c r="GS161" s="743"/>
      <c r="GT161" s="743"/>
      <c r="GU161" s="743"/>
      <c r="GV161" s="743"/>
      <c r="GW161" s="743"/>
      <c r="GX161" s="743"/>
      <c r="GY161" s="743"/>
      <c r="GZ161" s="743"/>
      <c r="HA161" s="743"/>
      <c r="HB161" s="743"/>
      <c r="HC161" s="743"/>
      <c r="HD161" s="743"/>
      <c r="HE161" s="743"/>
      <c r="HF161" s="743"/>
      <c r="HG161" s="743"/>
      <c r="HH161" s="743"/>
      <c r="HI161" s="743"/>
      <c r="HJ161" s="743"/>
      <c r="HK161" s="743"/>
      <c r="HL161" s="743"/>
      <c r="HM161" s="743"/>
      <c r="HN161" s="743"/>
      <c r="HO161" s="743"/>
      <c r="HP161" s="743"/>
      <c r="HQ161" s="743"/>
      <c r="HR161" s="743"/>
      <c r="HS161" s="743"/>
      <c r="HT161" s="743"/>
      <c r="HU161" s="743"/>
      <c r="HV161" s="743"/>
      <c r="HW161" s="743"/>
      <c r="HX161" s="743"/>
      <c r="HY161" s="743"/>
      <c r="HZ161" s="743"/>
      <c r="IA161" s="743"/>
      <c r="IB161" s="743"/>
      <c r="IC161" s="743"/>
      <c r="ID161" s="743"/>
      <c r="IE161" s="743"/>
      <c r="IF161" s="743"/>
      <c r="IG161" s="743"/>
      <c r="IH161" s="743"/>
      <c r="II161" s="743"/>
      <c r="IJ161" s="743"/>
      <c r="IK161" s="743"/>
      <c r="IL161" s="743"/>
      <c r="IM161" s="743"/>
      <c r="IN161" s="743"/>
      <c r="IO161" s="743"/>
      <c r="IP161" s="743"/>
      <c r="IQ161" s="743"/>
      <c r="IR161" s="743"/>
      <c r="IS161" s="743"/>
      <c r="IT161" s="743"/>
      <c r="IU161" s="743"/>
      <c r="IV161" s="743"/>
    </row>
    <row r="162" spans="1:256" s="744" customFormat="1" ht="16.5" customHeight="1" thickBot="1">
      <c r="A162" s="736"/>
      <c r="B162" s="701">
        <v>31</v>
      </c>
      <c r="C162" s="1146"/>
      <c r="D162" s="746"/>
      <c r="E162" s="746"/>
      <c r="F162" s="703">
        <v>200</v>
      </c>
      <c r="G162" s="746"/>
      <c r="H162" s="739" t="s">
        <v>885</v>
      </c>
      <c r="I162" s="749"/>
      <c r="J162" s="747"/>
      <c r="K162" s="706"/>
      <c r="L162" s="747"/>
      <c r="M162" s="747"/>
      <c r="N162" s="747"/>
      <c r="O162" s="748"/>
      <c r="P162" s="742"/>
      <c r="Q162" s="743"/>
      <c r="R162" s="743"/>
      <c r="S162" s="743"/>
      <c r="T162" s="743"/>
      <c r="U162" s="743"/>
      <c r="V162" s="743"/>
      <c r="W162" s="743"/>
      <c r="X162" s="743"/>
      <c r="Y162" s="743"/>
      <c r="Z162" s="743"/>
      <c r="AA162" s="743"/>
      <c r="AB162" s="743"/>
      <c r="AC162" s="743"/>
      <c r="AD162" s="743"/>
      <c r="AE162" s="743"/>
      <c r="AF162" s="743"/>
      <c r="AG162" s="743"/>
      <c r="AH162" s="743"/>
      <c r="AI162" s="743"/>
      <c r="AJ162" s="743"/>
      <c r="AK162" s="743"/>
      <c r="AL162" s="743"/>
      <c r="AM162" s="743"/>
      <c r="AN162" s="743"/>
      <c r="AO162" s="743"/>
      <c r="AP162" s="743"/>
      <c r="AQ162" s="743"/>
      <c r="AR162" s="743"/>
      <c r="AS162" s="743"/>
      <c r="AT162" s="743"/>
      <c r="AU162" s="743"/>
      <c r="AV162" s="743"/>
      <c r="AW162" s="743"/>
      <c r="AX162" s="743"/>
      <c r="AY162" s="743"/>
      <c r="AZ162" s="743"/>
      <c r="BA162" s="743"/>
      <c r="BB162" s="743"/>
      <c r="BC162" s="743"/>
      <c r="BD162" s="743"/>
      <c r="BE162" s="743"/>
      <c r="BF162" s="743"/>
      <c r="BG162" s="743"/>
      <c r="BH162" s="743"/>
      <c r="BI162" s="743"/>
      <c r="BJ162" s="743"/>
      <c r="BK162" s="743"/>
      <c r="BL162" s="743"/>
      <c r="BM162" s="743"/>
      <c r="BN162" s="743"/>
      <c r="BO162" s="743"/>
      <c r="BP162" s="743"/>
      <c r="BQ162" s="743"/>
      <c r="BR162" s="743"/>
      <c r="BS162" s="743"/>
      <c r="BT162" s="743"/>
      <c r="BU162" s="743"/>
      <c r="BV162" s="743"/>
      <c r="BW162" s="743"/>
      <c r="BX162" s="743"/>
      <c r="BY162" s="743"/>
      <c r="BZ162" s="743"/>
      <c r="CA162" s="743"/>
      <c r="CB162" s="743"/>
      <c r="CC162" s="743"/>
      <c r="CD162" s="743"/>
      <c r="CE162" s="743"/>
      <c r="CF162" s="743"/>
      <c r="CG162" s="743"/>
      <c r="CH162" s="743"/>
      <c r="CI162" s="743"/>
      <c r="CJ162" s="743"/>
      <c r="CK162" s="743"/>
      <c r="CL162" s="743"/>
      <c r="CM162" s="743"/>
      <c r="CN162" s="743"/>
      <c r="CO162" s="743"/>
      <c r="CP162" s="743"/>
      <c r="CQ162" s="743"/>
      <c r="CR162" s="743"/>
      <c r="CS162" s="743"/>
      <c r="CT162" s="743"/>
      <c r="CU162" s="743"/>
      <c r="CV162" s="743"/>
      <c r="CW162" s="743"/>
      <c r="CX162" s="743"/>
      <c r="CY162" s="743"/>
      <c r="CZ162" s="743"/>
      <c r="DA162" s="743"/>
      <c r="DB162" s="743"/>
      <c r="DC162" s="743"/>
      <c r="DD162" s="743"/>
      <c r="DE162" s="743"/>
      <c r="DF162" s="743"/>
      <c r="DG162" s="743"/>
      <c r="DH162" s="743"/>
      <c r="DI162" s="743"/>
      <c r="DJ162" s="743"/>
      <c r="DK162" s="743"/>
      <c r="DL162" s="743"/>
      <c r="DM162" s="743"/>
      <c r="DN162" s="743"/>
      <c r="DO162" s="743"/>
      <c r="DP162" s="743"/>
      <c r="DQ162" s="743"/>
      <c r="DR162" s="743"/>
      <c r="DS162" s="743"/>
      <c r="DT162" s="743"/>
      <c r="DU162" s="743"/>
      <c r="DV162" s="743"/>
      <c r="DW162" s="743"/>
      <c r="DX162" s="743"/>
      <c r="DY162" s="743"/>
      <c r="DZ162" s="743"/>
      <c r="EA162" s="743"/>
      <c r="EB162" s="743"/>
      <c r="EC162" s="743"/>
      <c r="ED162" s="743"/>
      <c r="EE162" s="743"/>
      <c r="EF162" s="743"/>
      <c r="EG162" s="743"/>
      <c r="EH162" s="743"/>
      <c r="EI162" s="743"/>
      <c r="EJ162" s="743"/>
      <c r="EK162" s="743"/>
      <c r="EL162" s="743"/>
      <c r="EM162" s="743"/>
      <c r="EN162" s="743"/>
      <c r="EO162" s="743"/>
      <c r="EP162" s="743"/>
      <c r="EQ162" s="743"/>
      <c r="ER162" s="743"/>
      <c r="ES162" s="743"/>
      <c r="ET162" s="743"/>
      <c r="EU162" s="743"/>
      <c r="EV162" s="743"/>
      <c r="EW162" s="743"/>
      <c r="EX162" s="743"/>
      <c r="EY162" s="743"/>
      <c r="EZ162" s="743"/>
      <c r="FA162" s="743"/>
      <c r="FB162" s="743"/>
      <c r="FC162" s="743"/>
      <c r="FD162" s="743"/>
      <c r="FE162" s="743"/>
      <c r="FF162" s="743"/>
      <c r="FG162" s="743"/>
      <c r="FH162" s="743"/>
      <c r="FI162" s="743"/>
      <c r="FJ162" s="743"/>
      <c r="FK162" s="743"/>
      <c r="FL162" s="743"/>
      <c r="FM162" s="743"/>
      <c r="FN162" s="743"/>
      <c r="FO162" s="743"/>
      <c r="FP162" s="743"/>
      <c r="FQ162" s="743"/>
      <c r="FR162" s="743"/>
      <c r="FS162" s="743"/>
      <c r="FT162" s="743"/>
      <c r="FU162" s="743"/>
      <c r="FV162" s="743"/>
      <c r="FW162" s="743"/>
      <c r="FX162" s="743"/>
      <c r="FY162" s="743"/>
      <c r="FZ162" s="743"/>
      <c r="GA162" s="743"/>
      <c r="GB162" s="743"/>
      <c r="GC162" s="743"/>
      <c r="GD162" s="743"/>
      <c r="GE162" s="743"/>
      <c r="GF162" s="743"/>
      <c r="GG162" s="743"/>
      <c r="GH162" s="743"/>
      <c r="GI162" s="743"/>
      <c r="GJ162" s="743"/>
      <c r="GK162" s="743"/>
      <c r="GL162" s="743"/>
      <c r="GM162" s="743"/>
      <c r="GN162" s="743"/>
      <c r="GO162" s="743"/>
      <c r="GP162" s="743"/>
      <c r="GQ162" s="743"/>
      <c r="GR162" s="743"/>
      <c r="GS162" s="743"/>
      <c r="GT162" s="743"/>
      <c r="GU162" s="743"/>
      <c r="GV162" s="743"/>
      <c r="GW162" s="743"/>
      <c r="GX162" s="743"/>
      <c r="GY162" s="743"/>
      <c r="GZ162" s="743"/>
      <c r="HA162" s="743"/>
      <c r="HB162" s="743"/>
      <c r="HC162" s="743"/>
      <c r="HD162" s="743"/>
      <c r="HE162" s="743"/>
      <c r="HF162" s="743"/>
      <c r="HG162" s="743"/>
      <c r="HH162" s="743"/>
      <c r="HI162" s="743"/>
      <c r="HJ162" s="743"/>
      <c r="HK162" s="743"/>
      <c r="HL162" s="743"/>
      <c r="HM162" s="743"/>
      <c r="HN162" s="743"/>
      <c r="HO162" s="743"/>
      <c r="HP162" s="743"/>
      <c r="HQ162" s="743"/>
      <c r="HR162" s="743"/>
      <c r="HS162" s="743"/>
      <c r="HT162" s="743"/>
      <c r="HU162" s="743"/>
      <c r="HV162" s="743"/>
      <c r="HW162" s="743"/>
      <c r="HX162" s="743"/>
      <c r="HY162" s="743"/>
      <c r="HZ162" s="743"/>
      <c r="IA162" s="743"/>
      <c r="IB162" s="743"/>
      <c r="IC162" s="743"/>
      <c r="ID162" s="743"/>
      <c r="IE162" s="743"/>
      <c r="IF162" s="743"/>
      <c r="IG162" s="743"/>
      <c r="IH162" s="743"/>
      <c r="II162" s="743"/>
      <c r="IJ162" s="743"/>
      <c r="IK162" s="743"/>
      <c r="IL162" s="743"/>
      <c r="IM162" s="743"/>
      <c r="IN162" s="743"/>
      <c r="IO162" s="743"/>
      <c r="IP162" s="743"/>
      <c r="IQ162" s="743"/>
      <c r="IR162" s="743"/>
      <c r="IS162" s="743"/>
      <c r="IT162" s="743"/>
      <c r="IU162" s="743"/>
      <c r="IV162" s="743"/>
    </row>
    <row r="163" spans="1:256" s="744" customFormat="1" ht="16.5" customHeight="1" thickBot="1">
      <c r="A163" s="736"/>
      <c r="B163" s="745"/>
      <c r="C163" s="1146"/>
      <c r="D163" s="746"/>
      <c r="E163" s="746"/>
      <c r="F163" s="746"/>
      <c r="G163" s="746"/>
      <c r="H163" s="739" t="s">
        <v>23</v>
      </c>
      <c r="I163" s="749"/>
      <c r="J163" s="747"/>
      <c r="K163" s="747"/>
      <c r="L163" s="747"/>
      <c r="M163" s="747"/>
      <c r="N163" s="747"/>
      <c r="O163" s="748"/>
      <c r="P163" s="742"/>
      <c r="Q163" s="743"/>
      <c r="R163" s="743"/>
      <c r="S163" s="743"/>
      <c r="T163" s="743"/>
      <c r="U163" s="743"/>
      <c r="V163" s="743"/>
      <c r="W163" s="743"/>
      <c r="X163" s="743"/>
      <c r="Y163" s="743"/>
      <c r="Z163" s="743"/>
      <c r="AA163" s="743"/>
      <c r="AB163" s="743"/>
      <c r="AC163" s="743"/>
      <c r="AD163" s="743"/>
      <c r="AE163" s="743"/>
      <c r="AF163" s="743"/>
      <c r="AG163" s="743"/>
      <c r="AH163" s="743"/>
      <c r="AI163" s="743"/>
      <c r="AJ163" s="743"/>
      <c r="AK163" s="743"/>
      <c r="AL163" s="743"/>
      <c r="AM163" s="743"/>
      <c r="AN163" s="743"/>
      <c r="AO163" s="743"/>
      <c r="AP163" s="743"/>
      <c r="AQ163" s="743"/>
      <c r="AR163" s="743"/>
      <c r="AS163" s="743"/>
      <c r="AT163" s="743"/>
      <c r="AU163" s="743"/>
      <c r="AV163" s="743"/>
      <c r="AW163" s="743"/>
      <c r="AX163" s="743"/>
      <c r="AY163" s="743"/>
      <c r="AZ163" s="743"/>
      <c r="BA163" s="743"/>
      <c r="BB163" s="743"/>
      <c r="BC163" s="743"/>
      <c r="BD163" s="743"/>
      <c r="BE163" s="743"/>
      <c r="BF163" s="743"/>
      <c r="BG163" s="743"/>
      <c r="BH163" s="743"/>
      <c r="BI163" s="743"/>
      <c r="BJ163" s="743"/>
      <c r="BK163" s="743"/>
      <c r="BL163" s="743"/>
      <c r="BM163" s="743"/>
      <c r="BN163" s="743"/>
      <c r="BO163" s="743"/>
      <c r="BP163" s="743"/>
      <c r="BQ163" s="743"/>
      <c r="BR163" s="743"/>
      <c r="BS163" s="743"/>
      <c r="BT163" s="743"/>
      <c r="BU163" s="743"/>
      <c r="BV163" s="743"/>
      <c r="BW163" s="743"/>
      <c r="BX163" s="743"/>
      <c r="BY163" s="743"/>
      <c r="BZ163" s="743"/>
      <c r="CA163" s="743"/>
      <c r="CB163" s="743"/>
      <c r="CC163" s="743"/>
      <c r="CD163" s="743"/>
      <c r="CE163" s="743"/>
      <c r="CF163" s="743"/>
      <c r="CG163" s="743"/>
      <c r="CH163" s="743"/>
      <c r="CI163" s="743"/>
      <c r="CJ163" s="743"/>
      <c r="CK163" s="743"/>
      <c r="CL163" s="743"/>
      <c r="CM163" s="743"/>
      <c r="CN163" s="743"/>
      <c r="CO163" s="743"/>
      <c r="CP163" s="743"/>
      <c r="CQ163" s="743"/>
      <c r="CR163" s="743"/>
      <c r="CS163" s="743"/>
      <c r="CT163" s="743"/>
      <c r="CU163" s="743"/>
      <c r="CV163" s="743"/>
      <c r="CW163" s="743"/>
      <c r="CX163" s="743"/>
      <c r="CY163" s="743"/>
      <c r="CZ163" s="743"/>
      <c r="DA163" s="743"/>
      <c r="DB163" s="743"/>
      <c r="DC163" s="743"/>
      <c r="DD163" s="743"/>
      <c r="DE163" s="743"/>
      <c r="DF163" s="743"/>
      <c r="DG163" s="743"/>
      <c r="DH163" s="743"/>
      <c r="DI163" s="743"/>
      <c r="DJ163" s="743"/>
      <c r="DK163" s="743"/>
      <c r="DL163" s="743"/>
      <c r="DM163" s="743"/>
      <c r="DN163" s="743"/>
      <c r="DO163" s="743"/>
      <c r="DP163" s="743"/>
      <c r="DQ163" s="743"/>
      <c r="DR163" s="743"/>
      <c r="DS163" s="743"/>
      <c r="DT163" s="743"/>
      <c r="DU163" s="743"/>
      <c r="DV163" s="743"/>
      <c r="DW163" s="743"/>
      <c r="DX163" s="743"/>
      <c r="DY163" s="743"/>
      <c r="DZ163" s="743"/>
      <c r="EA163" s="743"/>
      <c r="EB163" s="743"/>
      <c r="EC163" s="743"/>
      <c r="ED163" s="743"/>
      <c r="EE163" s="743"/>
      <c r="EF163" s="743"/>
      <c r="EG163" s="743"/>
      <c r="EH163" s="743"/>
      <c r="EI163" s="743"/>
      <c r="EJ163" s="743"/>
      <c r="EK163" s="743"/>
      <c r="EL163" s="743"/>
      <c r="EM163" s="743"/>
      <c r="EN163" s="743"/>
      <c r="EO163" s="743"/>
      <c r="EP163" s="743"/>
      <c r="EQ163" s="743"/>
      <c r="ER163" s="743"/>
      <c r="ES163" s="743"/>
      <c r="ET163" s="743"/>
      <c r="EU163" s="743"/>
      <c r="EV163" s="743"/>
      <c r="EW163" s="743"/>
      <c r="EX163" s="743"/>
      <c r="EY163" s="743"/>
      <c r="EZ163" s="743"/>
      <c r="FA163" s="743"/>
      <c r="FB163" s="743"/>
      <c r="FC163" s="743"/>
      <c r="FD163" s="743"/>
      <c r="FE163" s="743"/>
      <c r="FF163" s="743"/>
      <c r="FG163" s="743"/>
      <c r="FH163" s="743"/>
      <c r="FI163" s="743"/>
      <c r="FJ163" s="743"/>
      <c r="FK163" s="743"/>
      <c r="FL163" s="743"/>
      <c r="FM163" s="743"/>
      <c r="FN163" s="743"/>
      <c r="FO163" s="743"/>
      <c r="FP163" s="743"/>
      <c r="FQ163" s="743"/>
      <c r="FR163" s="743"/>
      <c r="FS163" s="743"/>
      <c r="FT163" s="743"/>
      <c r="FU163" s="743"/>
      <c r="FV163" s="743"/>
      <c r="FW163" s="743"/>
      <c r="FX163" s="743"/>
      <c r="FY163" s="743"/>
      <c r="FZ163" s="743"/>
      <c r="GA163" s="743"/>
      <c r="GB163" s="743"/>
      <c r="GC163" s="743"/>
      <c r="GD163" s="743"/>
      <c r="GE163" s="743"/>
      <c r="GF163" s="743"/>
      <c r="GG163" s="743"/>
      <c r="GH163" s="743"/>
      <c r="GI163" s="743"/>
      <c r="GJ163" s="743"/>
      <c r="GK163" s="743"/>
      <c r="GL163" s="743"/>
      <c r="GM163" s="743"/>
      <c r="GN163" s="743"/>
      <c r="GO163" s="743"/>
      <c r="GP163" s="743"/>
      <c r="GQ163" s="743"/>
      <c r="GR163" s="743"/>
      <c r="GS163" s="743"/>
      <c r="GT163" s="743"/>
      <c r="GU163" s="743"/>
      <c r="GV163" s="743"/>
      <c r="GW163" s="743"/>
      <c r="GX163" s="743"/>
      <c r="GY163" s="743"/>
      <c r="GZ163" s="743"/>
      <c r="HA163" s="743"/>
      <c r="HB163" s="743"/>
      <c r="HC163" s="743"/>
      <c r="HD163" s="743"/>
      <c r="HE163" s="743"/>
      <c r="HF163" s="743"/>
      <c r="HG163" s="743"/>
      <c r="HH163" s="743"/>
      <c r="HI163" s="743"/>
      <c r="HJ163" s="743"/>
      <c r="HK163" s="743"/>
      <c r="HL163" s="743"/>
      <c r="HM163" s="743"/>
      <c r="HN163" s="743"/>
      <c r="HO163" s="743"/>
      <c r="HP163" s="743"/>
      <c r="HQ163" s="743"/>
      <c r="HR163" s="743"/>
      <c r="HS163" s="743"/>
      <c r="HT163" s="743"/>
      <c r="HU163" s="743"/>
      <c r="HV163" s="743"/>
      <c r="HW163" s="743"/>
      <c r="HX163" s="743"/>
      <c r="HY163" s="743"/>
      <c r="HZ163" s="743"/>
      <c r="IA163" s="743"/>
      <c r="IB163" s="743"/>
      <c r="IC163" s="743"/>
      <c r="ID163" s="743"/>
      <c r="IE163" s="743"/>
      <c r="IF163" s="743"/>
      <c r="IG163" s="743"/>
      <c r="IH163" s="743"/>
      <c r="II163" s="743"/>
      <c r="IJ163" s="743"/>
      <c r="IK163" s="743"/>
      <c r="IL163" s="743"/>
      <c r="IM163" s="743"/>
      <c r="IN163" s="743"/>
      <c r="IO163" s="743"/>
      <c r="IP163" s="743"/>
      <c r="IQ163" s="743"/>
      <c r="IR163" s="743"/>
      <c r="IS163" s="743"/>
      <c r="IT163" s="743"/>
      <c r="IU163" s="743"/>
      <c r="IV163" s="743"/>
    </row>
    <row r="164" spans="1:256" s="735" customFormat="1" ht="16.5" customHeight="1" thickBot="1">
      <c r="A164" s="15"/>
      <c r="B164" s="712"/>
      <c r="C164" s="1147"/>
      <c r="D164" s="714"/>
      <c r="E164" s="714"/>
      <c r="F164" s="714"/>
      <c r="G164" s="714"/>
      <c r="H164" s="750" t="s">
        <v>243</v>
      </c>
      <c r="I164" s="709">
        <v>200</v>
      </c>
      <c r="J164" s="710">
        <v>0</v>
      </c>
      <c r="K164" s="710">
        <v>200</v>
      </c>
      <c r="L164" s="710">
        <v>200</v>
      </c>
      <c r="M164" s="710">
        <v>200</v>
      </c>
      <c r="N164" s="710"/>
      <c r="O164" s="711"/>
      <c r="P164" s="14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744" customFormat="1" ht="16.5" customHeight="1" thickBot="1">
      <c r="A165" s="736"/>
      <c r="B165" s="737"/>
      <c r="C165" s="1145" t="s">
        <v>930</v>
      </c>
      <c r="D165" s="738"/>
      <c r="E165" s="738"/>
      <c r="F165" s="738"/>
      <c r="G165" s="738"/>
      <c r="H165" s="739" t="s">
        <v>63</v>
      </c>
      <c r="I165" s="720">
        <v>990</v>
      </c>
      <c r="J165" s="721">
        <v>0</v>
      </c>
      <c r="K165" s="721">
        <v>990</v>
      </c>
      <c r="L165" s="721">
        <v>990</v>
      </c>
      <c r="M165" s="721">
        <v>990</v>
      </c>
      <c r="N165" s="740"/>
      <c r="O165" s="741"/>
      <c r="P165" s="742"/>
      <c r="Q165" s="743"/>
      <c r="R165" s="743"/>
      <c r="S165" s="743"/>
      <c r="T165" s="743"/>
      <c r="U165" s="743"/>
      <c r="V165" s="743"/>
      <c r="W165" s="743"/>
      <c r="X165" s="743"/>
      <c r="Y165" s="743"/>
      <c r="Z165" s="743"/>
      <c r="AA165" s="743"/>
      <c r="AB165" s="743"/>
      <c r="AC165" s="743"/>
      <c r="AD165" s="743"/>
      <c r="AE165" s="743"/>
      <c r="AF165" s="743"/>
      <c r="AG165" s="743"/>
      <c r="AH165" s="743"/>
      <c r="AI165" s="743"/>
      <c r="AJ165" s="743"/>
      <c r="AK165" s="743"/>
      <c r="AL165" s="743"/>
      <c r="AM165" s="743"/>
      <c r="AN165" s="743"/>
      <c r="AO165" s="743"/>
      <c r="AP165" s="743"/>
      <c r="AQ165" s="743"/>
      <c r="AR165" s="743"/>
      <c r="AS165" s="743"/>
      <c r="AT165" s="743"/>
      <c r="AU165" s="743"/>
      <c r="AV165" s="743"/>
      <c r="AW165" s="743"/>
      <c r="AX165" s="743"/>
      <c r="AY165" s="743"/>
      <c r="AZ165" s="743"/>
      <c r="BA165" s="743"/>
      <c r="BB165" s="743"/>
      <c r="BC165" s="743"/>
      <c r="BD165" s="743"/>
      <c r="BE165" s="743"/>
      <c r="BF165" s="743"/>
      <c r="BG165" s="743"/>
      <c r="BH165" s="743"/>
      <c r="BI165" s="743"/>
      <c r="BJ165" s="743"/>
      <c r="BK165" s="743"/>
      <c r="BL165" s="743"/>
      <c r="BM165" s="743"/>
      <c r="BN165" s="743"/>
      <c r="BO165" s="743"/>
      <c r="BP165" s="743"/>
      <c r="BQ165" s="743"/>
      <c r="BR165" s="743"/>
      <c r="BS165" s="743"/>
      <c r="BT165" s="743"/>
      <c r="BU165" s="743"/>
      <c r="BV165" s="743"/>
      <c r="BW165" s="743"/>
      <c r="BX165" s="743"/>
      <c r="BY165" s="743"/>
      <c r="BZ165" s="743"/>
      <c r="CA165" s="743"/>
      <c r="CB165" s="743"/>
      <c r="CC165" s="743"/>
      <c r="CD165" s="743"/>
      <c r="CE165" s="743"/>
      <c r="CF165" s="743"/>
      <c r="CG165" s="743"/>
      <c r="CH165" s="743"/>
      <c r="CI165" s="743"/>
      <c r="CJ165" s="743"/>
      <c r="CK165" s="743"/>
      <c r="CL165" s="743"/>
      <c r="CM165" s="743"/>
      <c r="CN165" s="743"/>
      <c r="CO165" s="743"/>
      <c r="CP165" s="743"/>
      <c r="CQ165" s="743"/>
      <c r="CR165" s="743"/>
      <c r="CS165" s="743"/>
      <c r="CT165" s="743"/>
      <c r="CU165" s="743"/>
      <c r="CV165" s="743"/>
      <c r="CW165" s="743"/>
      <c r="CX165" s="743"/>
      <c r="CY165" s="743"/>
      <c r="CZ165" s="743"/>
      <c r="DA165" s="743"/>
      <c r="DB165" s="743"/>
      <c r="DC165" s="743"/>
      <c r="DD165" s="743"/>
      <c r="DE165" s="743"/>
      <c r="DF165" s="743"/>
      <c r="DG165" s="743"/>
      <c r="DH165" s="743"/>
      <c r="DI165" s="743"/>
      <c r="DJ165" s="743"/>
      <c r="DK165" s="743"/>
      <c r="DL165" s="743"/>
      <c r="DM165" s="743"/>
      <c r="DN165" s="743"/>
      <c r="DO165" s="743"/>
      <c r="DP165" s="743"/>
      <c r="DQ165" s="743"/>
      <c r="DR165" s="743"/>
      <c r="DS165" s="743"/>
      <c r="DT165" s="743"/>
      <c r="DU165" s="743"/>
      <c r="DV165" s="743"/>
      <c r="DW165" s="743"/>
      <c r="DX165" s="743"/>
      <c r="DY165" s="743"/>
      <c r="DZ165" s="743"/>
      <c r="EA165" s="743"/>
      <c r="EB165" s="743"/>
      <c r="EC165" s="743"/>
      <c r="ED165" s="743"/>
      <c r="EE165" s="743"/>
      <c r="EF165" s="743"/>
      <c r="EG165" s="743"/>
      <c r="EH165" s="743"/>
      <c r="EI165" s="743"/>
      <c r="EJ165" s="743"/>
      <c r="EK165" s="743"/>
      <c r="EL165" s="743"/>
      <c r="EM165" s="743"/>
      <c r="EN165" s="743"/>
      <c r="EO165" s="743"/>
      <c r="EP165" s="743"/>
      <c r="EQ165" s="743"/>
      <c r="ER165" s="743"/>
      <c r="ES165" s="743"/>
      <c r="ET165" s="743"/>
      <c r="EU165" s="743"/>
      <c r="EV165" s="743"/>
      <c r="EW165" s="743"/>
      <c r="EX165" s="743"/>
      <c r="EY165" s="743"/>
      <c r="EZ165" s="743"/>
      <c r="FA165" s="743"/>
      <c r="FB165" s="743"/>
      <c r="FC165" s="743"/>
      <c r="FD165" s="743"/>
      <c r="FE165" s="743"/>
      <c r="FF165" s="743"/>
      <c r="FG165" s="743"/>
      <c r="FH165" s="743"/>
      <c r="FI165" s="743"/>
      <c r="FJ165" s="743"/>
      <c r="FK165" s="743"/>
      <c r="FL165" s="743"/>
      <c r="FM165" s="743"/>
      <c r="FN165" s="743"/>
      <c r="FO165" s="743"/>
      <c r="FP165" s="743"/>
      <c r="FQ165" s="743"/>
      <c r="FR165" s="743"/>
      <c r="FS165" s="743"/>
      <c r="FT165" s="743"/>
      <c r="FU165" s="743"/>
      <c r="FV165" s="743"/>
      <c r="FW165" s="743"/>
      <c r="FX165" s="743"/>
      <c r="FY165" s="743"/>
      <c r="FZ165" s="743"/>
      <c r="GA165" s="743"/>
      <c r="GB165" s="743"/>
      <c r="GC165" s="743"/>
      <c r="GD165" s="743"/>
      <c r="GE165" s="743"/>
      <c r="GF165" s="743"/>
      <c r="GG165" s="743"/>
      <c r="GH165" s="743"/>
      <c r="GI165" s="743"/>
      <c r="GJ165" s="743"/>
      <c r="GK165" s="743"/>
      <c r="GL165" s="743"/>
      <c r="GM165" s="743"/>
      <c r="GN165" s="743"/>
      <c r="GO165" s="743"/>
      <c r="GP165" s="743"/>
      <c r="GQ165" s="743"/>
      <c r="GR165" s="743"/>
      <c r="GS165" s="743"/>
      <c r="GT165" s="743"/>
      <c r="GU165" s="743"/>
      <c r="GV165" s="743"/>
      <c r="GW165" s="743"/>
      <c r="GX165" s="743"/>
      <c r="GY165" s="743"/>
      <c r="GZ165" s="743"/>
      <c r="HA165" s="743"/>
      <c r="HB165" s="743"/>
      <c r="HC165" s="743"/>
      <c r="HD165" s="743"/>
      <c r="HE165" s="743"/>
      <c r="HF165" s="743"/>
      <c r="HG165" s="743"/>
      <c r="HH165" s="743"/>
      <c r="HI165" s="743"/>
      <c r="HJ165" s="743"/>
      <c r="HK165" s="743"/>
      <c r="HL165" s="743"/>
      <c r="HM165" s="743"/>
      <c r="HN165" s="743"/>
      <c r="HO165" s="743"/>
      <c r="HP165" s="743"/>
      <c r="HQ165" s="743"/>
      <c r="HR165" s="743"/>
      <c r="HS165" s="743"/>
      <c r="HT165" s="743"/>
      <c r="HU165" s="743"/>
      <c r="HV165" s="743"/>
      <c r="HW165" s="743"/>
      <c r="HX165" s="743"/>
      <c r="HY165" s="743"/>
      <c r="HZ165" s="743"/>
      <c r="IA165" s="743"/>
      <c r="IB165" s="743"/>
      <c r="IC165" s="743"/>
      <c r="ID165" s="743"/>
      <c r="IE165" s="743"/>
      <c r="IF165" s="743"/>
      <c r="IG165" s="743"/>
      <c r="IH165" s="743"/>
      <c r="II165" s="743"/>
      <c r="IJ165" s="743"/>
      <c r="IK165" s="743"/>
      <c r="IL165" s="743"/>
      <c r="IM165" s="743"/>
      <c r="IN165" s="743"/>
      <c r="IO165" s="743"/>
      <c r="IP165" s="743"/>
      <c r="IQ165" s="743"/>
      <c r="IR165" s="743"/>
      <c r="IS165" s="743"/>
      <c r="IT165" s="743"/>
      <c r="IU165" s="743"/>
      <c r="IV165" s="743"/>
    </row>
    <row r="166" spans="1:256" s="744" customFormat="1" ht="16.5" customHeight="1" thickBot="1">
      <c r="A166" s="736"/>
      <c r="B166" s="745"/>
      <c r="C166" s="1146"/>
      <c r="D166" s="746"/>
      <c r="E166" s="746"/>
      <c r="F166" s="746"/>
      <c r="G166" s="746"/>
      <c r="H166" s="739" t="s">
        <v>64</v>
      </c>
      <c r="I166" s="705"/>
      <c r="J166" s="706"/>
      <c r="K166" s="706"/>
      <c r="L166" s="706"/>
      <c r="M166" s="706"/>
      <c r="N166" s="747"/>
      <c r="O166" s="748"/>
      <c r="P166" s="742"/>
      <c r="Q166" s="743"/>
      <c r="R166" s="743"/>
      <c r="S166" s="743"/>
      <c r="T166" s="743"/>
      <c r="U166" s="743"/>
      <c r="V166" s="743"/>
      <c r="W166" s="743"/>
      <c r="X166" s="743"/>
      <c r="Y166" s="743"/>
      <c r="Z166" s="743"/>
      <c r="AA166" s="743"/>
      <c r="AB166" s="743"/>
      <c r="AC166" s="743"/>
      <c r="AD166" s="743"/>
      <c r="AE166" s="743"/>
      <c r="AF166" s="743"/>
      <c r="AG166" s="743"/>
      <c r="AH166" s="743"/>
      <c r="AI166" s="743"/>
      <c r="AJ166" s="743"/>
      <c r="AK166" s="743"/>
      <c r="AL166" s="743"/>
      <c r="AM166" s="743"/>
      <c r="AN166" s="743"/>
      <c r="AO166" s="743"/>
      <c r="AP166" s="743"/>
      <c r="AQ166" s="743"/>
      <c r="AR166" s="743"/>
      <c r="AS166" s="743"/>
      <c r="AT166" s="743"/>
      <c r="AU166" s="743"/>
      <c r="AV166" s="743"/>
      <c r="AW166" s="743"/>
      <c r="AX166" s="743"/>
      <c r="AY166" s="743"/>
      <c r="AZ166" s="743"/>
      <c r="BA166" s="743"/>
      <c r="BB166" s="743"/>
      <c r="BC166" s="743"/>
      <c r="BD166" s="743"/>
      <c r="BE166" s="743"/>
      <c r="BF166" s="743"/>
      <c r="BG166" s="743"/>
      <c r="BH166" s="743"/>
      <c r="BI166" s="743"/>
      <c r="BJ166" s="743"/>
      <c r="BK166" s="743"/>
      <c r="BL166" s="743"/>
      <c r="BM166" s="743"/>
      <c r="BN166" s="743"/>
      <c r="BO166" s="743"/>
      <c r="BP166" s="743"/>
      <c r="BQ166" s="743"/>
      <c r="BR166" s="743"/>
      <c r="BS166" s="743"/>
      <c r="BT166" s="743"/>
      <c r="BU166" s="743"/>
      <c r="BV166" s="743"/>
      <c r="BW166" s="743"/>
      <c r="BX166" s="743"/>
      <c r="BY166" s="743"/>
      <c r="BZ166" s="743"/>
      <c r="CA166" s="743"/>
      <c r="CB166" s="743"/>
      <c r="CC166" s="743"/>
      <c r="CD166" s="743"/>
      <c r="CE166" s="743"/>
      <c r="CF166" s="743"/>
      <c r="CG166" s="743"/>
      <c r="CH166" s="743"/>
      <c r="CI166" s="743"/>
      <c r="CJ166" s="743"/>
      <c r="CK166" s="743"/>
      <c r="CL166" s="743"/>
      <c r="CM166" s="743"/>
      <c r="CN166" s="743"/>
      <c r="CO166" s="743"/>
      <c r="CP166" s="743"/>
      <c r="CQ166" s="743"/>
      <c r="CR166" s="743"/>
      <c r="CS166" s="743"/>
      <c r="CT166" s="743"/>
      <c r="CU166" s="743"/>
      <c r="CV166" s="743"/>
      <c r="CW166" s="743"/>
      <c r="CX166" s="743"/>
      <c r="CY166" s="743"/>
      <c r="CZ166" s="743"/>
      <c r="DA166" s="743"/>
      <c r="DB166" s="743"/>
      <c r="DC166" s="743"/>
      <c r="DD166" s="743"/>
      <c r="DE166" s="743"/>
      <c r="DF166" s="743"/>
      <c r="DG166" s="743"/>
      <c r="DH166" s="743"/>
      <c r="DI166" s="743"/>
      <c r="DJ166" s="743"/>
      <c r="DK166" s="743"/>
      <c r="DL166" s="743"/>
      <c r="DM166" s="743"/>
      <c r="DN166" s="743"/>
      <c r="DO166" s="743"/>
      <c r="DP166" s="743"/>
      <c r="DQ166" s="743"/>
      <c r="DR166" s="743"/>
      <c r="DS166" s="743"/>
      <c r="DT166" s="743"/>
      <c r="DU166" s="743"/>
      <c r="DV166" s="743"/>
      <c r="DW166" s="743"/>
      <c r="DX166" s="743"/>
      <c r="DY166" s="743"/>
      <c r="DZ166" s="743"/>
      <c r="EA166" s="743"/>
      <c r="EB166" s="743"/>
      <c r="EC166" s="743"/>
      <c r="ED166" s="743"/>
      <c r="EE166" s="743"/>
      <c r="EF166" s="743"/>
      <c r="EG166" s="743"/>
      <c r="EH166" s="743"/>
      <c r="EI166" s="743"/>
      <c r="EJ166" s="743"/>
      <c r="EK166" s="743"/>
      <c r="EL166" s="743"/>
      <c r="EM166" s="743"/>
      <c r="EN166" s="743"/>
      <c r="EO166" s="743"/>
      <c r="EP166" s="743"/>
      <c r="EQ166" s="743"/>
      <c r="ER166" s="743"/>
      <c r="ES166" s="743"/>
      <c r="ET166" s="743"/>
      <c r="EU166" s="743"/>
      <c r="EV166" s="743"/>
      <c r="EW166" s="743"/>
      <c r="EX166" s="743"/>
      <c r="EY166" s="743"/>
      <c r="EZ166" s="743"/>
      <c r="FA166" s="743"/>
      <c r="FB166" s="743"/>
      <c r="FC166" s="743"/>
      <c r="FD166" s="743"/>
      <c r="FE166" s="743"/>
      <c r="FF166" s="743"/>
      <c r="FG166" s="743"/>
      <c r="FH166" s="743"/>
      <c r="FI166" s="743"/>
      <c r="FJ166" s="743"/>
      <c r="FK166" s="743"/>
      <c r="FL166" s="743"/>
      <c r="FM166" s="743"/>
      <c r="FN166" s="743"/>
      <c r="FO166" s="743"/>
      <c r="FP166" s="743"/>
      <c r="FQ166" s="743"/>
      <c r="FR166" s="743"/>
      <c r="FS166" s="743"/>
      <c r="FT166" s="743"/>
      <c r="FU166" s="743"/>
      <c r="FV166" s="743"/>
      <c r="FW166" s="743"/>
      <c r="FX166" s="743"/>
      <c r="FY166" s="743"/>
      <c r="FZ166" s="743"/>
      <c r="GA166" s="743"/>
      <c r="GB166" s="743"/>
      <c r="GC166" s="743"/>
      <c r="GD166" s="743"/>
      <c r="GE166" s="743"/>
      <c r="GF166" s="743"/>
      <c r="GG166" s="743"/>
      <c r="GH166" s="743"/>
      <c r="GI166" s="743"/>
      <c r="GJ166" s="743"/>
      <c r="GK166" s="743"/>
      <c r="GL166" s="743"/>
      <c r="GM166" s="743"/>
      <c r="GN166" s="743"/>
      <c r="GO166" s="743"/>
      <c r="GP166" s="743"/>
      <c r="GQ166" s="743"/>
      <c r="GR166" s="743"/>
      <c r="GS166" s="743"/>
      <c r="GT166" s="743"/>
      <c r="GU166" s="743"/>
      <c r="GV166" s="743"/>
      <c r="GW166" s="743"/>
      <c r="GX166" s="743"/>
      <c r="GY166" s="743"/>
      <c r="GZ166" s="743"/>
      <c r="HA166" s="743"/>
      <c r="HB166" s="743"/>
      <c r="HC166" s="743"/>
      <c r="HD166" s="743"/>
      <c r="HE166" s="743"/>
      <c r="HF166" s="743"/>
      <c r="HG166" s="743"/>
      <c r="HH166" s="743"/>
      <c r="HI166" s="743"/>
      <c r="HJ166" s="743"/>
      <c r="HK166" s="743"/>
      <c r="HL166" s="743"/>
      <c r="HM166" s="743"/>
      <c r="HN166" s="743"/>
      <c r="HO166" s="743"/>
      <c r="HP166" s="743"/>
      <c r="HQ166" s="743"/>
      <c r="HR166" s="743"/>
      <c r="HS166" s="743"/>
      <c r="HT166" s="743"/>
      <c r="HU166" s="743"/>
      <c r="HV166" s="743"/>
      <c r="HW166" s="743"/>
      <c r="HX166" s="743"/>
      <c r="HY166" s="743"/>
      <c r="HZ166" s="743"/>
      <c r="IA166" s="743"/>
      <c r="IB166" s="743"/>
      <c r="IC166" s="743"/>
      <c r="ID166" s="743"/>
      <c r="IE166" s="743"/>
      <c r="IF166" s="743"/>
      <c r="IG166" s="743"/>
      <c r="IH166" s="743"/>
      <c r="II166" s="743"/>
      <c r="IJ166" s="743"/>
      <c r="IK166" s="743"/>
      <c r="IL166" s="743"/>
      <c r="IM166" s="743"/>
      <c r="IN166" s="743"/>
      <c r="IO166" s="743"/>
      <c r="IP166" s="743"/>
      <c r="IQ166" s="743"/>
      <c r="IR166" s="743"/>
      <c r="IS166" s="743"/>
      <c r="IT166" s="743"/>
      <c r="IU166" s="743"/>
      <c r="IV166" s="743"/>
    </row>
    <row r="167" spans="1:256" s="744" customFormat="1" ht="16.5" customHeight="1" thickBot="1">
      <c r="A167" s="736"/>
      <c r="B167" s="701">
        <v>32</v>
      </c>
      <c r="C167" s="1146"/>
      <c r="D167" s="746"/>
      <c r="E167" s="746"/>
      <c r="F167" s="703">
        <v>990</v>
      </c>
      <c r="G167" s="746"/>
      <c r="H167" s="739" t="s">
        <v>885</v>
      </c>
      <c r="I167" s="749"/>
      <c r="J167" s="747"/>
      <c r="K167" s="706"/>
      <c r="L167" s="747"/>
      <c r="M167" s="747"/>
      <c r="N167" s="747"/>
      <c r="O167" s="748"/>
      <c r="P167" s="742"/>
      <c r="Q167" s="743"/>
      <c r="R167" s="743"/>
      <c r="S167" s="743"/>
      <c r="T167" s="743"/>
      <c r="U167" s="743"/>
      <c r="V167" s="743"/>
      <c r="W167" s="743"/>
      <c r="X167" s="743"/>
      <c r="Y167" s="743"/>
      <c r="Z167" s="743"/>
      <c r="AA167" s="743"/>
      <c r="AB167" s="743"/>
      <c r="AC167" s="743"/>
      <c r="AD167" s="743"/>
      <c r="AE167" s="743"/>
      <c r="AF167" s="743"/>
      <c r="AG167" s="743"/>
      <c r="AH167" s="743"/>
      <c r="AI167" s="743"/>
      <c r="AJ167" s="743"/>
      <c r="AK167" s="743"/>
      <c r="AL167" s="743"/>
      <c r="AM167" s="743"/>
      <c r="AN167" s="743"/>
      <c r="AO167" s="743"/>
      <c r="AP167" s="743"/>
      <c r="AQ167" s="743"/>
      <c r="AR167" s="743"/>
      <c r="AS167" s="743"/>
      <c r="AT167" s="743"/>
      <c r="AU167" s="743"/>
      <c r="AV167" s="743"/>
      <c r="AW167" s="743"/>
      <c r="AX167" s="743"/>
      <c r="AY167" s="743"/>
      <c r="AZ167" s="743"/>
      <c r="BA167" s="743"/>
      <c r="BB167" s="743"/>
      <c r="BC167" s="743"/>
      <c r="BD167" s="743"/>
      <c r="BE167" s="743"/>
      <c r="BF167" s="743"/>
      <c r="BG167" s="743"/>
      <c r="BH167" s="743"/>
      <c r="BI167" s="743"/>
      <c r="BJ167" s="743"/>
      <c r="BK167" s="743"/>
      <c r="BL167" s="743"/>
      <c r="BM167" s="743"/>
      <c r="BN167" s="743"/>
      <c r="BO167" s="743"/>
      <c r="BP167" s="743"/>
      <c r="BQ167" s="743"/>
      <c r="BR167" s="743"/>
      <c r="BS167" s="743"/>
      <c r="BT167" s="743"/>
      <c r="BU167" s="743"/>
      <c r="BV167" s="743"/>
      <c r="BW167" s="743"/>
      <c r="BX167" s="743"/>
      <c r="BY167" s="743"/>
      <c r="BZ167" s="743"/>
      <c r="CA167" s="743"/>
      <c r="CB167" s="743"/>
      <c r="CC167" s="743"/>
      <c r="CD167" s="743"/>
      <c r="CE167" s="743"/>
      <c r="CF167" s="743"/>
      <c r="CG167" s="743"/>
      <c r="CH167" s="743"/>
      <c r="CI167" s="743"/>
      <c r="CJ167" s="743"/>
      <c r="CK167" s="743"/>
      <c r="CL167" s="743"/>
      <c r="CM167" s="743"/>
      <c r="CN167" s="743"/>
      <c r="CO167" s="743"/>
      <c r="CP167" s="743"/>
      <c r="CQ167" s="743"/>
      <c r="CR167" s="743"/>
      <c r="CS167" s="743"/>
      <c r="CT167" s="743"/>
      <c r="CU167" s="743"/>
      <c r="CV167" s="743"/>
      <c r="CW167" s="743"/>
      <c r="CX167" s="743"/>
      <c r="CY167" s="743"/>
      <c r="CZ167" s="743"/>
      <c r="DA167" s="743"/>
      <c r="DB167" s="743"/>
      <c r="DC167" s="743"/>
      <c r="DD167" s="743"/>
      <c r="DE167" s="743"/>
      <c r="DF167" s="743"/>
      <c r="DG167" s="743"/>
      <c r="DH167" s="743"/>
      <c r="DI167" s="743"/>
      <c r="DJ167" s="743"/>
      <c r="DK167" s="743"/>
      <c r="DL167" s="743"/>
      <c r="DM167" s="743"/>
      <c r="DN167" s="743"/>
      <c r="DO167" s="743"/>
      <c r="DP167" s="743"/>
      <c r="DQ167" s="743"/>
      <c r="DR167" s="743"/>
      <c r="DS167" s="743"/>
      <c r="DT167" s="743"/>
      <c r="DU167" s="743"/>
      <c r="DV167" s="743"/>
      <c r="DW167" s="743"/>
      <c r="DX167" s="743"/>
      <c r="DY167" s="743"/>
      <c r="DZ167" s="743"/>
      <c r="EA167" s="743"/>
      <c r="EB167" s="743"/>
      <c r="EC167" s="743"/>
      <c r="ED167" s="743"/>
      <c r="EE167" s="743"/>
      <c r="EF167" s="743"/>
      <c r="EG167" s="743"/>
      <c r="EH167" s="743"/>
      <c r="EI167" s="743"/>
      <c r="EJ167" s="743"/>
      <c r="EK167" s="743"/>
      <c r="EL167" s="743"/>
      <c r="EM167" s="743"/>
      <c r="EN167" s="743"/>
      <c r="EO167" s="743"/>
      <c r="EP167" s="743"/>
      <c r="EQ167" s="743"/>
      <c r="ER167" s="743"/>
      <c r="ES167" s="743"/>
      <c r="ET167" s="743"/>
      <c r="EU167" s="743"/>
      <c r="EV167" s="743"/>
      <c r="EW167" s="743"/>
      <c r="EX167" s="743"/>
      <c r="EY167" s="743"/>
      <c r="EZ167" s="743"/>
      <c r="FA167" s="743"/>
      <c r="FB167" s="743"/>
      <c r="FC167" s="743"/>
      <c r="FD167" s="743"/>
      <c r="FE167" s="743"/>
      <c r="FF167" s="743"/>
      <c r="FG167" s="743"/>
      <c r="FH167" s="743"/>
      <c r="FI167" s="743"/>
      <c r="FJ167" s="743"/>
      <c r="FK167" s="743"/>
      <c r="FL167" s="743"/>
      <c r="FM167" s="743"/>
      <c r="FN167" s="743"/>
      <c r="FO167" s="743"/>
      <c r="FP167" s="743"/>
      <c r="FQ167" s="743"/>
      <c r="FR167" s="743"/>
      <c r="FS167" s="743"/>
      <c r="FT167" s="743"/>
      <c r="FU167" s="743"/>
      <c r="FV167" s="743"/>
      <c r="FW167" s="743"/>
      <c r="FX167" s="743"/>
      <c r="FY167" s="743"/>
      <c r="FZ167" s="743"/>
      <c r="GA167" s="743"/>
      <c r="GB167" s="743"/>
      <c r="GC167" s="743"/>
      <c r="GD167" s="743"/>
      <c r="GE167" s="743"/>
      <c r="GF167" s="743"/>
      <c r="GG167" s="743"/>
      <c r="GH167" s="743"/>
      <c r="GI167" s="743"/>
      <c r="GJ167" s="743"/>
      <c r="GK167" s="743"/>
      <c r="GL167" s="743"/>
      <c r="GM167" s="743"/>
      <c r="GN167" s="743"/>
      <c r="GO167" s="743"/>
      <c r="GP167" s="743"/>
      <c r="GQ167" s="743"/>
      <c r="GR167" s="743"/>
      <c r="GS167" s="743"/>
      <c r="GT167" s="743"/>
      <c r="GU167" s="743"/>
      <c r="GV167" s="743"/>
      <c r="GW167" s="743"/>
      <c r="GX167" s="743"/>
      <c r="GY167" s="743"/>
      <c r="GZ167" s="743"/>
      <c r="HA167" s="743"/>
      <c r="HB167" s="743"/>
      <c r="HC167" s="743"/>
      <c r="HD167" s="743"/>
      <c r="HE167" s="743"/>
      <c r="HF167" s="743"/>
      <c r="HG167" s="743"/>
      <c r="HH167" s="743"/>
      <c r="HI167" s="743"/>
      <c r="HJ167" s="743"/>
      <c r="HK167" s="743"/>
      <c r="HL167" s="743"/>
      <c r="HM167" s="743"/>
      <c r="HN167" s="743"/>
      <c r="HO167" s="743"/>
      <c r="HP167" s="743"/>
      <c r="HQ167" s="743"/>
      <c r="HR167" s="743"/>
      <c r="HS167" s="743"/>
      <c r="HT167" s="743"/>
      <c r="HU167" s="743"/>
      <c r="HV167" s="743"/>
      <c r="HW167" s="743"/>
      <c r="HX167" s="743"/>
      <c r="HY167" s="743"/>
      <c r="HZ167" s="743"/>
      <c r="IA167" s="743"/>
      <c r="IB167" s="743"/>
      <c r="IC167" s="743"/>
      <c r="ID167" s="743"/>
      <c r="IE167" s="743"/>
      <c r="IF167" s="743"/>
      <c r="IG167" s="743"/>
      <c r="IH167" s="743"/>
      <c r="II167" s="743"/>
      <c r="IJ167" s="743"/>
      <c r="IK167" s="743"/>
      <c r="IL167" s="743"/>
      <c r="IM167" s="743"/>
      <c r="IN167" s="743"/>
      <c r="IO167" s="743"/>
      <c r="IP167" s="743"/>
      <c r="IQ167" s="743"/>
      <c r="IR167" s="743"/>
      <c r="IS167" s="743"/>
      <c r="IT167" s="743"/>
      <c r="IU167" s="743"/>
      <c r="IV167" s="743"/>
    </row>
    <row r="168" spans="1:256" s="744" customFormat="1" ht="16.5" customHeight="1" thickBot="1">
      <c r="A168" s="736"/>
      <c r="B168" s="745"/>
      <c r="C168" s="1146"/>
      <c r="D168" s="746"/>
      <c r="E168" s="746"/>
      <c r="F168" s="746"/>
      <c r="G168" s="746"/>
      <c r="H168" s="739" t="s">
        <v>23</v>
      </c>
      <c r="I168" s="749"/>
      <c r="J168" s="747"/>
      <c r="K168" s="747"/>
      <c r="L168" s="747"/>
      <c r="M168" s="747"/>
      <c r="N168" s="747"/>
      <c r="O168" s="748"/>
      <c r="P168" s="742"/>
      <c r="Q168" s="743"/>
      <c r="R168" s="743"/>
      <c r="S168" s="743"/>
      <c r="T168" s="743"/>
      <c r="U168" s="743"/>
      <c r="V168" s="743"/>
      <c r="W168" s="743"/>
      <c r="X168" s="743"/>
      <c r="Y168" s="743"/>
      <c r="Z168" s="743"/>
      <c r="AA168" s="743"/>
      <c r="AB168" s="743"/>
      <c r="AC168" s="743"/>
      <c r="AD168" s="743"/>
      <c r="AE168" s="743"/>
      <c r="AF168" s="743"/>
      <c r="AG168" s="743"/>
      <c r="AH168" s="743"/>
      <c r="AI168" s="743"/>
      <c r="AJ168" s="743"/>
      <c r="AK168" s="743"/>
      <c r="AL168" s="743"/>
      <c r="AM168" s="743"/>
      <c r="AN168" s="743"/>
      <c r="AO168" s="743"/>
      <c r="AP168" s="743"/>
      <c r="AQ168" s="743"/>
      <c r="AR168" s="743"/>
      <c r="AS168" s="743"/>
      <c r="AT168" s="743"/>
      <c r="AU168" s="743"/>
      <c r="AV168" s="743"/>
      <c r="AW168" s="743"/>
      <c r="AX168" s="743"/>
      <c r="AY168" s="743"/>
      <c r="AZ168" s="743"/>
      <c r="BA168" s="743"/>
      <c r="BB168" s="743"/>
      <c r="BC168" s="743"/>
      <c r="BD168" s="743"/>
      <c r="BE168" s="743"/>
      <c r="BF168" s="743"/>
      <c r="BG168" s="743"/>
      <c r="BH168" s="743"/>
      <c r="BI168" s="743"/>
      <c r="BJ168" s="743"/>
      <c r="BK168" s="743"/>
      <c r="BL168" s="743"/>
      <c r="BM168" s="743"/>
      <c r="BN168" s="743"/>
      <c r="BO168" s="743"/>
      <c r="BP168" s="743"/>
      <c r="BQ168" s="743"/>
      <c r="BR168" s="743"/>
      <c r="BS168" s="743"/>
      <c r="BT168" s="743"/>
      <c r="BU168" s="743"/>
      <c r="BV168" s="743"/>
      <c r="BW168" s="743"/>
      <c r="BX168" s="743"/>
      <c r="BY168" s="743"/>
      <c r="BZ168" s="743"/>
      <c r="CA168" s="743"/>
      <c r="CB168" s="743"/>
      <c r="CC168" s="743"/>
      <c r="CD168" s="743"/>
      <c r="CE168" s="743"/>
      <c r="CF168" s="743"/>
      <c r="CG168" s="743"/>
      <c r="CH168" s="743"/>
      <c r="CI168" s="743"/>
      <c r="CJ168" s="743"/>
      <c r="CK168" s="743"/>
      <c r="CL168" s="743"/>
      <c r="CM168" s="743"/>
      <c r="CN168" s="743"/>
      <c r="CO168" s="743"/>
      <c r="CP168" s="743"/>
      <c r="CQ168" s="743"/>
      <c r="CR168" s="743"/>
      <c r="CS168" s="743"/>
      <c r="CT168" s="743"/>
      <c r="CU168" s="743"/>
      <c r="CV168" s="743"/>
      <c r="CW168" s="743"/>
      <c r="CX168" s="743"/>
      <c r="CY168" s="743"/>
      <c r="CZ168" s="743"/>
      <c r="DA168" s="743"/>
      <c r="DB168" s="743"/>
      <c r="DC168" s="743"/>
      <c r="DD168" s="743"/>
      <c r="DE168" s="743"/>
      <c r="DF168" s="743"/>
      <c r="DG168" s="743"/>
      <c r="DH168" s="743"/>
      <c r="DI168" s="743"/>
      <c r="DJ168" s="743"/>
      <c r="DK168" s="743"/>
      <c r="DL168" s="743"/>
      <c r="DM168" s="743"/>
      <c r="DN168" s="743"/>
      <c r="DO168" s="743"/>
      <c r="DP168" s="743"/>
      <c r="DQ168" s="743"/>
      <c r="DR168" s="743"/>
      <c r="DS168" s="743"/>
      <c r="DT168" s="743"/>
      <c r="DU168" s="743"/>
      <c r="DV168" s="743"/>
      <c r="DW168" s="743"/>
      <c r="DX168" s="743"/>
      <c r="DY168" s="743"/>
      <c r="DZ168" s="743"/>
      <c r="EA168" s="743"/>
      <c r="EB168" s="743"/>
      <c r="EC168" s="743"/>
      <c r="ED168" s="743"/>
      <c r="EE168" s="743"/>
      <c r="EF168" s="743"/>
      <c r="EG168" s="743"/>
      <c r="EH168" s="743"/>
      <c r="EI168" s="743"/>
      <c r="EJ168" s="743"/>
      <c r="EK168" s="743"/>
      <c r="EL168" s="743"/>
      <c r="EM168" s="743"/>
      <c r="EN168" s="743"/>
      <c r="EO168" s="743"/>
      <c r="EP168" s="743"/>
      <c r="EQ168" s="743"/>
      <c r="ER168" s="743"/>
      <c r="ES168" s="743"/>
      <c r="ET168" s="743"/>
      <c r="EU168" s="743"/>
      <c r="EV168" s="743"/>
      <c r="EW168" s="743"/>
      <c r="EX168" s="743"/>
      <c r="EY168" s="743"/>
      <c r="EZ168" s="743"/>
      <c r="FA168" s="743"/>
      <c r="FB168" s="743"/>
      <c r="FC168" s="743"/>
      <c r="FD168" s="743"/>
      <c r="FE168" s="743"/>
      <c r="FF168" s="743"/>
      <c r="FG168" s="743"/>
      <c r="FH168" s="743"/>
      <c r="FI168" s="743"/>
      <c r="FJ168" s="743"/>
      <c r="FK168" s="743"/>
      <c r="FL168" s="743"/>
      <c r="FM168" s="743"/>
      <c r="FN168" s="743"/>
      <c r="FO168" s="743"/>
      <c r="FP168" s="743"/>
      <c r="FQ168" s="743"/>
      <c r="FR168" s="743"/>
      <c r="FS168" s="743"/>
      <c r="FT168" s="743"/>
      <c r="FU168" s="743"/>
      <c r="FV168" s="743"/>
      <c r="FW168" s="743"/>
      <c r="FX168" s="743"/>
      <c r="FY168" s="743"/>
      <c r="FZ168" s="743"/>
      <c r="GA168" s="743"/>
      <c r="GB168" s="743"/>
      <c r="GC168" s="743"/>
      <c r="GD168" s="743"/>
      <c r="GE168" s="743"/>
      <c r="GF168" s="743"/>
      <c r="GG168" s="743"/>
      <c r="GH168" s="743"/>
      <c r="GI168" s="743"/>
      <c r="GJ168" s="743"/>
      <c r="GK168" s="743"/>
      <c r="GL168" s="743"/>
      <c r="GM168" s="743"/>
      <c r="GN168" s="743"/>
      <c r="GO168" s="743"/>
      <c r="GP168" s="743"/>
      <c r="GQ168" s="743"/>
      <c r="GR168" s="743"/>
      <c r="GS168" s="743"/>
      <c r="GT168" s="743"/>
      <c r="GU168" s="743"/>
      <c r="GV168" s="743"/>
      <c r="GW168" s="743"/>
      <c r="GX168" s="743"/>
      <c r="GY168" s="743"/>
      <c r="GZ168" s="743"/>
      <c r="HA168" s="743"/>
      <c r="HB168" s="743"/>
      <c r="HC168" s="743"/>
      <c r="HD168" s="743"/>
      <c r="HE168" s="743"/>
      <c r="HF168" s="743"/>
      <c r="HG168" s="743"/>
      <c r="HH168" s="743"/>
      <c r="HI168" s="743"/>
      <c r="HJ168" s="743"/>
      <c r="HK168" s="743"/>
      <c r="HL168" s="743"/>
      <c r="HM168" s="743"/>
      <c r="HN168" s="743"/>
      <c r="HO168" s="743"/>
      <c r="HP168" s="743"/>
      <c r="HQ168" s="743"/>
      <c r="HR168" s="743"/>
      <c r="HS168" s="743"/>
      <c r="HT168" s="743"/>
      <c r="HU168" s="743"/>
      <c r="HV168" s="743"/>
      <c r="HW168" s="743"/>
      <c r="HX168" s="743"/>
      <c r="HY168" s="743"/>
      <c r="HZ168" s="743"/>
      <c r="IA168" s="743"/>
      <c r="IB168" s="743"/>
      <c r="IC168" s="743"/>
      <c r="ID168" s="743"/>
      <c r="IE168" s="743"/>
      <c r="IF168" s="743"/>
      <c r="IG168" s="743"/>
      <c r="IH168" s="743"/>
      <c r="II168" s="743"/>
      <c r="IJ168" s="743"/>
      <c r="IK168" s="743"/>
      <c r="IL168" s="743"/>
      <c r="IM168" s="743"/>
      <c r="IN168" s="743"/>
      <c r="IO168" s="743"/>
      <c r="IP168" s="743"/>
      <c r="IQ168" s="743"/>
      <c r="IR168" s="743"/>
      <c r="IS168" s="743"/>
      <c r="IT168" s="743"/>
      <c r="IU168" s="743"/>
      <c r="IV168" s="743"/>
    </row>
    <row r="169" spans="1:256" s="735" customFormat="1" ht="16.5" customHeight="1" thickBot="1">
      <c r="A169" s="15"/>
      <c r="B169" s="712"/>
      <c r="C169" s="1147"/>
      <c r="D169" s="714"/>
      <c r="E169" s="714"/>
      <c r="F169" s="714"/>
      <c r="G169" s="714"/>
      <c r="H169" s="750" t="s">
        <v>243</v>
      </c>
      <c r="I169" s="709">
        <v>990</v>
      </c>
      <c r="J169" s="710">
        <v>0</v>
      </c>
      <c r="K169" s="710">
        <v>990</v>
      </c>
      <c r="L169" s="710">
        <v>990</v>
      </c>
      <c r="M169" s="710">
        <v>990</v>
      </c>
      <c r="N169" s="710"/>
      <c r="O169" s="711"/>
      <c r="P169" s="14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744" customFormat="1" ht="16.5" customHeight="1" thickBot="1">
      <c r="A170" s="736"/>
      <c r="B170" s="737"/>
      <c r="C170" s="1145" t="s">
        <v>932</v>
      </c>
      <c r="D170" s="738"/>
      <c r="E170" s="738"/>
      <c r="F170" s="738"/>
      <c r="G170" s="738"/>
      <c r="H170" s="739" t="s">
        <v>63</v>
      </c>
      <c r="I170" s="720">
        <v>1000</v>
      </c>
      <c r="J170" s="721">
        <v>0</v>
      </c>
      <c r="K170" s="721">
        <v>1000</v>
      </c>
      <c r="L170" s="721">
        <v>1000</v>
      </c>
      <c r="M170" s="721">
        <v>1000</v>
      </c>
      <c r="N170" s="740"/>
      <c r="O170" s="741"/>
      <c r="P170" s="742"/>
      <c r="Q170" s="743"/>
      <c r="R170" s="743"/>
      <c r="S170" s="743"/>
      <c r="T170" s="743"/>
      <c r="U170" s="743"/>
      <c r="V170" s="743"/>
      <c r="W170" s="743"/>
      <c r="X170" s="743"/>
      <c r="Y170" s="743"/>
      <c r="Z170" s="743"/>
      <c r="AA170" s="743"/>
      <c r="AB170" s="743"/>
      <c r="AC170" s="743"/>
      <c r="AD170" s="743"/>
      <c r="AE170" s="743"/>
      <c r="AF170" s="743"/>
      <c r="AG170" s="743"/>
      <c r="AH170" s="743"/>
      <c r="AI170" s="743"/>
      <c r="AJ170" s="743"/>
      <c r="AK170" s="743"/>
      <c r="AL170" s="743"/>
      <c r="AM170" s="743"/>
      <c r="AN170" s="743"/>
      <c r="AO170" s="743"/>
      <c r="AP170" s="743"/>
      <c r="AQ170" s="743"/>
      <c r="AR170" s="743"/>
      <c r="AS170" s="743"/>
      <c r="AT170" s="743"/>
      <c r="AU170" s="743"/>
      <c r="AV170" s="743"/>
      <c r="AW170" s="743"/>
      <c r="AX170" s="743"/>
      <c r="AY170" s="743"/>
      <c r="AZ170" s="743"/>
      <c r="BA170" s="743"/>
      <c r="BB170" s="743"/>
      <c r="BC170" s="743"/>
      <c r="BD170" s="743"/>
      <c r="BE170" s="743"/>
      <c r="BF170" s="743"/>
      <c r="BG170" s="743"/>
      <c r="BH170" s="743"/>
      <c r="BI170" s="743"/>
      <c r="BJ170" s="743"/>
      <c r="BK170" s="743"/>
      <c r="BL170" s="743"/>
      <c r="BM170" s="743"/>
      <c r="BN170" s="743"/>
      <c r="BO170" s="743"/>
      <c r="BP170" s="743"/>
      <c r="BQ170" s="743"/>
      <c r="BR170" s="743"/>
      <c r="BS170" s="743"/>
      <c r="BT170" s="743"/>
      <c r="BU170" s="743"/>
      <c r="BV170" s="743"/>
      <c r="BW170" s="743"/>
      <c r="BX170" s="743"/>
      <c r="BY170" s="743"/>
      <c r="BZ170" s="743"/>
      <c r="CA170" s="743"/>
      <c r="CB170" s="743"/>
      <c r="CC170" s="743"/>
      <c r="CD170" s="743"/>
      <c r="CE170" s="743"/>
      <c r="CF170" s="743"/>
      <c r="CG170" s="743"/>
      <c r="CH170" s="743"/>
      <c r="CI170" s="743"/>
      <c r="CJ170" s="743"/>
      <c r="CK170" s="743"/>
      <c r="CL170" s="743"/>
      <c r="CM170" s="743"/>
      <c r="CN170" s="743"/>
      <c r="CO170" s="743"/>
      <c r="CP170" s="743"/>
      <c r="CQ170" s="743"/>
      <c r="CR170" s="743"/>
      <c r="CS170" s="743"/>
      <c r="CT170" s="743"/>
      <c r="CU170" s="743"/>
      <c r="CV170" s="743"/>
      <c r="CW170" s="743"/>
      <c r="CX170" s="743"/>
      <c r="CY170" s="743"/>
      <c r="CZ170" s="743"/>
      <c r="DA170" s="743"/>
      <c r="DB170" s="743"/>
      <c r="DC170" s="743"/>
      <c r="DD170" s="743"/>
      <c r="DE170" s="743"/>
      <c r="DF170" s="743"/>
      <c r="DG170" s="743"/>
      <c r="DH170" s="743"/>
      <c r="DI170" s="743"/>
      <c r="DJ170" s="743"/>
      <c r="DK170" s="743"/>
      <c r="DL170" s="743"/>
      <c r="DM170" s="743"/>
      <c r="DN170" s="743"/>
      <c r="DO170" s="743"/>
      <c r="DP170" s="743"/>
      <c r="DQ170" s="743"/>
      <c r="DR170" s="743"/>
      <c r="DS170" s="743"/>
      <c r="DT170" s="743"/>
      <c r="DU170" s="743"/>
      <c r="DV170" s="743"/>
      <c r="DW170" s="743"/>
      <c r="DX170" s="743"/>
      <c r="DY170" s="743"/>
      <c r="DZ170" s="743"/>
      <c r="EA170" s="743"/>
      <c r="EB170" s="743"/>
      <c r="EC170" s="743"/>
      <c r="ED170" s="743"/>
      <c r="EE170" s="743"/>
      <c r="EF170" s="743"/>
      <c r="EG170" s="743"/>
      <c r="EH170" s="743"/>
      <c r="EI170" s="743"/>
      <c r="EJ170" s="743"/>
      <c r="EK170" s="743"/>
      <c r="EL170" s="743"/>
      <c r="EM170" s="743"/>
      <c r="EN170" s="743"/>
      <c r="EO170" s="743"/>
      <c r="EP170" s="743"/>
      <c r="EQ170" s="743"/>
      <c r="ER170" s="743"/>
      <c r="ES170" s="743"/>
      <c r="ET170" s="743"/>
      <c r="EU170" s="743"/>
      <c r="EV170" s="743"/>
      <c r="EW170" s="743"/>
      <c r="EX170" s="743"/>
      <c r="EY170" s="743"/>
      <c r="EZ170" s="743"/>
      <c r="FA170" s="743"/>
      <c r="FB170" s="743"/>
      <c r="FC170" s="743"/>
      <c r="FD170" s="743"/>
      <c r="FE170" s="743"/>
      <c r="FF170" s="743"/>
      <c r="FG170" s="743"/>
      <c r="FH170" s="743"/>
      <c r="FI170" s="743"/>
      <c r="FJ170" s="743"/>
      <c r="FK170" s="743"/>
      <c r="FL170" s="743"/>
      <c r="FM170" s="743"/>
      <c r="FN170" s="743"/>
      <c r="FO170" s="743"/>
      <c r="FP170" s="743"/>
      <c r="FQ170" s="743"/>
      <c r="FR170" s="743"/>
      <c r="FS170" s="743"/>
      <c r="FT170" s="743"/>
      <c r="FU170" s="743"/>
      <c r="FV170" s="743"/>
      <c r="FW170" s="743"/>
      <c r="FX170" s="743"/>
      <c r="FY170" s="743"/>
      <c r="FZ170" s="743"/>
      <c r="GA170" s="743"/>
      <c r="GB170" s="743"/>
      <c r="GC170" s="743"/>
      <c r="GD170" s="743"/>
      <c r="GE170" s="743"/>
      <c r="GF170" s="743"/>
      <c r="GG170" s="743"/>
      <c r="GH170" s="743"/>
      <c r="GI170" s="743"/>
      <c r="GJ170" s="743"/>
      <c r="GK170" s="743"/>
      <c r="GL170" s="743"/>
      <c r="GM170" s="743"/>
      <c r="GN170" s="743"/>
      <c r="GO170" s="743"/>
      <c r="GP170" s="743"/>
      <c r="GQ170" s="743"/>
      <c r="GR170" s="743"/>
      <c r="GS170" s="743"/>
      <c r="GT170" s="743"/>
      <c r="GU170" s="743"/>
      <c r="GV170" s="743"/>
      <c r="GW170" s="743"/>
      <c r="GX170" s="743"/>
      <c r="GY170" s="743"/>
      <c r="GZ170" s="743"/>
      <c r="HA170" s="743"/>
      <c r="HB170" s="743"/>
      <c r="HC170" s="743"/>
      <c r="HD170" s="743"/>
      <c r="HE170" s="743"/>
      <c r="HF170" s="743"/>
      <c r="HG170" s="743"/>
      <c r="HH170" s="743"/>
      <c r="HI170" s="743"/>
      <c r="HJ170" s="743"/>
      <c r="HK170" s="743"/>
      <c r="HL170" s="743"/>
      <c r="HM170" s="743"/>
      <c r="HN170" s="743"/>
      <c r="HO170" s="743"/>
      <c r="HP170" s="743"/>
      <c r="HQ170" s="743"/>
      <c r="HR170" s="743"/>
      <c r="HS170" s="743"/>
      <c r="HT170" s="743"/>
      <c r="HU170" s="743"/>
      <c r="HV170" s="743"/>
      <c r="HW170" s="743"/>
      <c r="HX170" s="743"/>
      <c r="HY170" s="743"/>
      <c r="HZ170" s="743"/>
      <c r="IA170" s="743"/>
      <c r="IB170" s="743"/>
      <c r="IC170" s="743"/>
      <c r="ID170" s="743"/>
      <c r="IE170" s="743"/>
      <c r="IF170" s="743"/>
      <c r="IG170" s="743"/>
      <c r="IH170" s="743"/>
      <c r="II170" s="743"/>
      <c r="IJ170" s="743"/>
      <c r="IK170" s="743"/>
      <c r="IL170" s="743"/>
      <c r="IM170" s="743"/>
      <c r="IN170" s="743"/>
      <c r="IO170" s="743"/>
      <c r="IP170" s="743"/>
      <c r="IQ170" s="743"/>
      <c r="IR170" s="743"/>
      <c r="IS170" s="743"/>
      <c r="IT170" s="743"/>
      <c r="IU170" s="743"/>
      <c r="IV170" s="743"/>
    </row>
    <row r="171" spans="1:256" s="744" customFormat="1" ht="16.5" customHeight="1" thickBot="1">
      <c r="A171" s="736"/>
      <c r="B171" s="745"/>
      <c r="C171" s="1146"/>
      <c r="D171" s="746"/>
      <c r="E171" s="746"/>
      <c r="F171" s="746"/>
      <c r="G171" s="746"/>
      <c r="H171" s="739" t="s">
        <v>64</v>
      </c>
      <c r="I171" s="705"/>
      <c r="J171" s="706"/>
      <c r="K171" s="706"/>
      <c r="L171" s="706"/>
      <c r="M171" s="706"/>
      <c r="N171" s="747"/>
      <c r="O171" s="748"/>
      <c r="P171" s="742"/>
      <c r="Q171" s="743"/>
      <c r="R171" s="743"/>
      <c r="S171" s="743"/>
      <c r="T171" s="743"/>
      <c r="U171" s="743"/>
      <c r="V171" s="743"/>
      <c r="W171" s="743"/>
      <c r="X171" s="743"/>
      <c r="Y171" s="743"/>
      <c r="Z171" s="743"/>
      <c r="AA171" s="743"/>
      <c r="AB171" s="743"/>
      <c r="AC171" s="743"/>
      <c r="AD171" s="743"/>
      <c r="AE171" s="743"/>
      <c r="AF171" s="743"/>
      <c r="AG171" s="743"/>
      <c r="AH171" s="743"/>
      <c r="AI171" s="743"/>
      <c r="AJ171" s="743"/>
      <c r="AK171" s="743"/>
      <c r="AL171" s="743"/>
      <c r="AM171" s="743"/>
      <c r="AN171" s="743"/>
      <c r="AO171" s="743"/>
      <c r="AP171" s="743"/>
      <c r="AQ171" s="743"/>
      <c r="AR171" s="743"/>
      <c r="AS171" s="743"/>
      <c r="AT171" s="743"/>
      <c r="AU171" s="743"/>
      <c r="AV171" s="743"/>
      <c r="AW171" s="743"/>
      <c r="AX171" s="743"/>
      <c r="AY171" s="743"/>
      <c r="AZ171" s="743"/>
      <c r="BA171" s="743"/>
      <c r="BB171" s="743"/>
      <c r="BC171" s="743"/>
      <c r="BD171" s="743"/>
      <c r="BE171" s="743"/>
      <c r="BF171" s="743"/>
      <c r="BG171" s="743"/>
      <c r="BH171" s="743"/>
      <c r="BI171" s="743"/>
      <c r="BJ171" s="743"/>
      <c r="BK171" s="743"/>
      <c r="BL171" s="743"/>
      <c r="BM171" s="743"/>
      <c r="BN171" s="743"/>
      <c r="BO171" s="743"/>
      <c r="BP171" s="743"/>
      <c r="BQ171" s="743"/>
      <c r="BR171" s="743"/>
      <c r="BS171" s="743"/>
      <c r="BT171" s="743"/>
      <c r="BU171" s="743"/>
      <c r="BV171" s="743"/>
      <c r="BW171" s="743"/>
      <c r="BX171" s="743"/>
      <c r="BY171" s="743"/>
      <c r="BZ171" s="743"/>
      <c r="CA171" s="743"/>
      <c r="CB171" s="743"/>
      <c r="CC171" s="743"/>
      <c r="CD171" s="743"/>
      <c r="CE171" s="743"/>
      <c r="CF171" s="743"/>
      <c r="CG171" s="743"/>
      <c r="CH171" s="743"/>
      <c r="CI171" s="743"/>
      <c r="CJ171" s="743"/>
      <c r="CK171" s="743"/>
      <c r="CL171" s="743"/>
      <c r="CM171" s="743"/>
      <c r="CN171" s="743"/>
      <c r="CO171" s="743"/>
      <c r="CP171" s="743"/>
      <c r="CQ171" s="743"/>
      <c r="CR171" s="743"/>
      <c r="CS171" s="743"/>
      <c r="CT171" s="743"/>
      <c r="CU171" s="743"/>
      <c r="CV171" s="743"/>
      <c r="CW171" s="743"/>
      <c r="CX171" s="743"/>
      <c r="CY171" s="743"/>
      <c r="CZ171" s="743"/>
      <c r="DA171" s="743"/>
      <c r="DB171" s="743"/>
      <c r="DC171" s="743"/>
      <c r="DD171" s="743"/>
      <c r="DE171" s="743"/>
      <c r="DF171" s="743"/>
      <c r="DG171" s="743"/>
      <c r="DH171" s="743"/>
      <c r="DI171" s="743"/>
      <c r="DJ171" s="743"/>
      <c r="DK171" s="743"/>
      <c r="DL171" s="743"/>
      <c r="DM171" s="743"/>
      <c r="DN171" s="743"/>
      <c r="DO171" s="743"/>
      <c r="DP171" s="743"/>
      <c r="DQ171" s="743"/>
      <c r="DR171" s="743"/>
      <c r="DS171" s="743"/>
      <c r="DT171" s="743"/>
      <c r="DU171" s="743"/>
      <c r="DV171" s="743"/>
      <c r="DW171" s="743"/>
      <c r="DX171" s="743"/>
      <c r="DY171" s="743"/>
      <c r="DZ171" s="743"/>
      <c r="EA171" s="743"/>
      <c r="EB171" s="743"/>
      <c r="EC171" s="743"/>
      <c r="ED171" s="743"/>
      <c r="EE171" s="743"/>
      <c r="EF171" s="743"/>
      <c r="EG171" s="743"/>
      <c r="EH171" s="743"/>
      <c r="EI171" s="743"/>
      <c r="EJ171" s="743"/>
      <c r="EK171" s="743"/>
      <c r="EL171" s="743"/>
      <c r="EM171" s="743"/>
      <c r="EN171" s="743"/>
      <c r="EO171" s="743"/>
      <c r="EP171" s="743"/>
      <c r="EQ171" s="743"/>
      <c r="ER171" s="743"/>
      <c r="ES171" s="743"/>
      <c r="ET171" s="743"/>
      <c r="EU171" s="743"/>
      <c r="EV171" s="743"/>
      <c r="EW171" s="743"/>
      <c r="EX171" s="743"/>
      <c r="EY171" s="743"/>
      <c r="EZ171" s="743"/>
      <c r="FA171" s="743"/>
      <c r="FB171" s="743"/>
      <c r="FC171" s="743"/>
      <c r="FD171" s="743"/>
      <c r="FE171" s="743"/>
      <c r="FF171" s="743"/>
      <c r="FG171" s="743"/>
      <c r="FH171" s="743"/>
      <c r="FI171" s="743"/>
      <c r="FJ171" s="743"/>
      <c r="FK171" s="743"/>
      <c r="FL171" s="743"/>
      <c r="FM171" s="743"/>
      <c r="FN171" s="743"/>
      <c r="FO171" s="743"/>
      <c r="FP171" s="743"/>
      <c r="FQ171" s="743"/>
      <c r="FR171" s="743"/>
      <c r="FS171" s="743"/>
      <c r="FT171" s="743"/>
      <c r="FU171" s="743"/>
      <c r="FV171" s="743"/>
      <c r="FW171" s="743"/>
      <c r="FX171" s="743"/>
      <c r="FY171" s="743"/>
      <c r="FZ171" s="743"/>
      <c r="GA171" s="743"/>
      <c r="GB171" s="743"/>
      <c r="GC171" s="743"/>
      <c r="GD171" s="743"/>
      <c r="GE171" s="743"/>
      <c r="GF171" s="743"/>
      <c r="GG171" s="743"/>
      <c r="GH171" s="743"/>
      <c r="GI171" s="743"/>
      <c r="GJ171" s="743"/>
      <c r="GK171" s="743"/>
      <c r="GL171" s="743"/>
      <c r="GM171" s="743"/>
      <c r="GN171" s="743"/>
      <c r="GO171" s="743"/>
      <c r="GP171" s="743"/>
      <c r="GQ171" s="743"/>
      <c r="GR171" s="743"/>
      <c r="GS171" s="743"/>
      <c r="GT171" s="743"/>
      <c r="GU171" s="743"/>
      <c r="GV171" s="743"/>
      <c r="GW171" s="743"/>
      <c r="GX171" s="743"/>
      <c r="GY171" s="743"/>
      <c r="GZ171" s="743"/>
      <c r="HA171" s="743"/>
      <c r="HB171" s="743"/>
      <c r="HC171" s="743"/>
      <c r="HD171" s="743"/>
      <c r="HE171" s="743"/>
      <c r="HF171" s="743"/>
      <c r="HG171" s="743"/>
      <c r="HH171" s="743"/>
      <c r="HI171" s="743"/>
      <c r="HJ171" s="743"/>
      <c r="HK171" s="743"/>
      <c r="HL171" s="743"/>
      <c r="HM171" s="743"/>
      <c r="HN171" s="743"/>
      <c r="HO171" s="743"/>
      <c r="HP171" s="743"/>
      <c r="HQ171" s="743"/>
      <c r="HR171" s="743"/>
      <c r="HS171" s="743"/>
      <c r="HT171" s="743"/>
      <c r="HU171" s="743"/>
      <c r="HV171" s="743"/>
      <c r="HW171" s="743"/>
      <c r="HX171" s="743"/>
      <c r="HY171" s="743"/>
      <c r="HZ171" s="743"/>
      <c r="IA171" s="743"/>
      <c r="IB171" s="743"/>
      <c r="IC171" s="743"/>
      <c r="ID171" s="743"/>
      <c r="IE171" s="743"/>
      <c r="IF171" s="743"/>
      <c r="IG171" s="743"/>
      <c r="IH171" s="743"/>
      <c r="II171" s="743"/>
      <c r="IJ171" s="743"/>
      <c r="IK171" s="743"/>
      <c r="IL171" s="743"/>
      <c r="IM171" s="743"/>
      <c r="IN171" s="743"/>
      <c r="IO171" s="743"/>
      <c r="IP171" s="743"/>
      <c r="IQ171" s="743"/>
      <c r="IR171" s="743"/>
      <c r="IS171" s="743"/>
      <c r="IT171" s="743"/>
      <c r="IU171" s="743"/>
      <c r="IV171" s="743"/>
    </row>
    <row r="172" spans="1:256" s="744" customFormat="1" ht="16.5" customHeight="1" thickBot="1">
      <c r="A172" s="736"/>
      <c r="B172" s="701">
        <v>33</v>
      </c>
      <c r="C172" s="1146"/>
      <c r="D172" s="746"/>
      <c r="E172" s="746"/>
      <c r="F172" s="703">
        <v>1000</v>
      </c>
      <c r="G172" s="746"/>
      <c r="H172" s="739" t="s">
        <v>885</v>
      </c>
      <c r="I172" s="749"/>
      <c r="J172" s="747"/>
      <c r="K172" s="706"/>
      <c r="L172" s="747"/>
      <c r="M172" s="747"/>
      <c r="N172" s="747"/>
      <c r="O172" s="748"/>
      <c r="P172" s="742"/>
      <c r="Q172" s="743"/>
      <c r="R172" s="743"/>
      <c r="S172" s="743"/>
      <c r="T172" s="743"/>
      <c r="U172" s="743"/>
      <c r="V172" s="743"/>
      <c r="W172" s="743"/>
      <c r="X172" s="743"/>
      <c r="Y172" s="743"/>
      <c r="Z172" s="743"/>
      <c r="AA172" s="743"/>
      <c r="AB172" s="743"/>
      <c r="AC172" s="743"/>
      <c r="AD172" s="743"/>
      <c r="AE172" s="743"/>
      <c r="AF172" s="743"/>
      <c r="AG172" s="743"/>
      <c r="AH172" s="743"/>
      <c r="AI172" s="743"/>
      <c r="AJ172" s="743"/>
      <c r="AK172" s="743"/>
      <c r="AL172" s="743"/>
      <c r="AM172" s="743"/>
      <c r="AN172" s="743"/>
      <c r="AO172" s="743"/>
      <c r="AP172" s="743"/>
      <c r="AQ172" s="743"/>
      <c r="AR172" s="743"/>
      <c r="AS172" s="743"/>
      <c r="AT172" s="743"/>
      <c r="AU172" s="743"/>
      <c r="AV172" s="743"/>
      <c r="AW172" s="743"/>
      <c r="AX172" s="743"/>
      <c r="AY172" s="743"/>
      <c r="AZ172" s="743"/>
      <c r="BA172" s="743"/>
      <c r="BB172" s="743"/>
      <c r="BC172" s="743"/>
      <c r="BD172" s="743"/>
      <c r="BE172" s="743"/>
      <c r="BF172" s="743"/>
      <c r="BG172" s="743"/>
      <c r="BH172" s="743"/>
      <c r="BI172" s="743"/>
      <c r="BJ172" s="743"/>
      <c r="BK172" s="743"/>
      <c r="BL172" s="743"/>
      <c r="BM172" s="743"/>
      <c r="BN172" s="743"/>
      <c r="BO172" s="743"/>
      <c r="BP172" s="743"/>
      <c r="BQ172" s="743"/>
      <c r="BR172" s="743"/>
      <c r="BS172" s="743"/>
      <c r="BT172" s="743"/>
      <c r="BU172" s="743"/>
      <c r="BV172" s="743"/>
      <c r="BW172" s="743"/>
      <c r="BX172" s="743"/>
      <c r="BY172" s="743"/>
      <c r="BZ172" s="743"/>
      <c r="CA172" s="743"/>
      <c r="CB172" s="743"/>
      <c r="CC172" s="743"/>
      <c r="CD172" s="743"/>
      <c r="CE172" s="743"/>
      <c r="CF172" s="743"/>
      <c r="CG172" s="743"/>
      <c r="CH172" s="743"/>
      <c r="CI172" s="743"/>
      <c r="CJ172" s="743"/>
      <c r="CK172" s="743"/>
      <c r="CL172" s="743"/>
      <c r="CM172" s="743"/>
      <c r="CN172" s="743"/>
      <c r="CO172" s="743"/>
      <c r="CP172" s="743"/>
      <c r="CQ172" s="743"/>
      <c r="CR172" s="743"/>
      <c r="CS172" s="743"/>
      <c r="CT172" s="743"/>
      <c r="CU172" s="743"/>
      <c r="CV172" s="743"/>
      <c r="CW172" s="743"/>
      <c r="CX172" s="743"/>
      <c r="CY172" s="743"/>
      <c r="CZ172" s="743"/>
      <c r="DA172" s="743"/>
      <c r="DB172" s="743"/>
      <c r="DC172" s="743"/>
      <c r="DD172" s="743"/>
      <c r="DE172" s="743"/>
      <c r="DF172" s="743"/>
      <c r="DG172" s="743"/>
      <c r="DH172" s="743"/>
      <c r="DI172" s="743"/>
      <c r="DJ172" s="743"/>
      <c r="DK172" s="743"/>
      <c r="DL172" s="743"/>
      <c r="DM172" s="743"/>
      <c r="DN172" s="743"/>
      <c r="DO172" s="743"/>
      <c r="DP172" s="743"/>
      <c r="DQ172" s="743"/>
      <c r="DR172" s="743"/>
      <c r="DS172" s="743"/>
      <c r="DT172" s="743"/>
      <c r="DU172" s="743"/>
      <c r="DV172" s="743"/>
      <c r="DW172" s="743"/>
      <c r="DX172" s="743"/>
      <c r="DY172" s="743"/>
      <c r="DZ172" s="743"/>
      <c r="EA172" s="743"/>
      <c r="EB172" s="743"/>
      <c r="EC172" s="743"/>
      <c r="ED172" s="743"/>
      <c r="EE172" s="743"/>
      <c r="EF172" s="743"/>
      <c r="EG172" s="743"/>
      <c r="EH172" s="743"/>
      <c r="EI172" s="743"/>
      <c r="EJ172" s="743"/>
      <c r="EK172" s="743"/>
      <c r="EL172" s="743"/>
      <c r="EM172" s="743"/>
      <c r="EN172" s="743"/>
      <c r="EO172" s="743"/>
      <c r="EP172" s="743"/>
      <c r="EQ172" s="743"/>
      <c r="ER172" s="743"/>
      <c r="ES172" s="743"/>
      <c r="ET172" s="743"/>
      <c r="EU172" s="743"/>
      <c r="EV172" s="743"/>
      <c r="EW172" s="743"/>
      <c r="EX172" s="743"/>
      <c r="EY172" s="743"/>
      <c r="EZ172" s="743"/>
      <c r="FA172" s="743"/>
      <c r="FB172" s="743"/>
      <c r="FC172" s="743"/>
      <c r="FD172" s="743"/>
      <c r="FE172" s="743"/>
      <c r="FF172" s="743"/>
      <c r="FG172" s="743"/>
      <c r="FH172" s="743"/>
      <c r="FI172" s="743"/>
      <c r="FJ172" s="743"/>
      <c r="FK172" s="743"/>
      <c r="FL172" s="743"/>
      <c r="FM172" s="743"/>
      <c r="FN172" s="743"/>
      <c r="FO172" s="743"/>
      <c r="FP172" s="743"/>
      <c r="FQ172" s="743"/>
      <c r="FR172" s="743"/>
      <c r="FS172" s="743"/>
      <c r="FT172" s="743"/>
      <c r="FU172" s="743"/>
      <c r="FV172" s="743"/>
      <c r="FW172" s="743"/>
      <c r="FX172" s="743"/>
      <c r="FY172" s="743"/>
      <c r="FZ172" s="743"/>
      <c r="GA172" s="743"/>
      <c r="GB172" s="743"/>
      <c r="GC172" s="743"/>
      <c r="GD172" s="743"/>
      <c r="GE172" s="743"/>
      <c r="GF172" s="743"/>
      <c r="GG172" s="743"/>
      <c r="GH172" s="743"/>
      <c r="GI172" s="743"/>
      <c r="GJ172" s="743"/>
      <c r="GK172" s="743"/>
      <c r="GL172" s="743"/>
      <c r="GM172" s="743"/>
      <c r="GN172" s="743"/>
      <c r="GO172" s="743"/>
      <c r="GP172" s="743"/>
      <c r="GQ172" s="743"/>
      <c r="GR172" s="743"/>
      <c r="GS172" s="743"/>
      <c r="GT172" s="743"/>
      <c r="GU172" s="743"/>
      <c r="GV172" s="743"/>
      <c r="GW172" s="743"/>
      <c r="GX172" s="743"/>
      <c r="GY172" s="743"/>
      <c r="GZ172" s="743"/>
      <c r="HA172" s="743"/>
      <c r="HB172" s="743"/>
      <c r="HC172" s="743"/>
      <c r="HD172" s="743"/>
      <c r="HE172" s="743"/>
      <c r="HF172" s="743"/>
      <c r="HG172" s="743"/>
      <c r="HH172" s="743"/>
      <c r="HI172" s="743"/>
      <c r="HJ172" s="743"/>
      <c r="HK172" s="743"/>
      <c r="HL172" s="743"/>
      <c r="HM172" s="743"/>
      <c r="HN172" s="743"/>
      <c r="HO172" s="743"/>
      <c r="HP172" s="743"/>
      <c r="HQ172" s="743"/>
      <c r="HR172" s="743"/>
      <c r="HS172" s="743"/>
      <c r="HT172" s="743"/>
      <c r="HU172" s="743"/>
      <c r="HV172" s="743"/>
      <c r="HW172" s="743"/>
      <c r="HX172" s="743"/>
      <c r="HY172" s="743"/>
      <c r="HZ172" s="743"/>
      <c r="IA172" s="743"/>
      <c r="IB172" s="743"/>
      <c r="IC172" s="743"/>
      <c r="ID172" s="743"/>
      <c r="IE172" s="743"/>
      <c r="IF172" s="743"/>
      <c r="IG172" s="743"/>
      <c r="IH172" s="743"/>
      <c r="II172" s="743"/>
      <c r="IJ172" s="743"/>
      <c r="IK172" s="743"/>
      <c r="IL172" s="743"/>
      <c r="IM172" s="743"/>
      <c r="IN172" s="743"/>
      <c r="IO172" s="743"/>
      <c r="IP172" s="743"/>
      <c r="IQ172" s="743"/>
      <c r="IR172" s="743"/>
      <c r="IS172" s="743"/>
      <c r="IT172" s="743"/>
      <c r="IU172" s="743"/>
      <c r="IV172" s="743"/>
    </row>
    <row r="173" spans="1:256" s="744" customFormat="1" ht="16.5" customHeight="1" thickBot="1">
      <c r="A173" s="736"/>
      <c r="B173" s="745"/>
      <c r="C173" s="1146"/>
      <c r="D173" s="746"/>
      <c r="E173" s="746"/>
      <c r="F173" s="703"/>
      <c r="G173" s="746"/>
      <c r="H173" s="739" t="s">
        <v>23</v>
      </c>
      <c r="I173" s="749"/>
      <c r="J173" s="747"/>
      <c r="K173" s="747"/>
      <c r="L173" s="747"/>
      <c r="M173" s="747"/>
      <c r="N173" s="747"/>
      <c r="O173" s="748"/>
      <c r="P173" s="742"/>
      <c r="Q173" s="743"/>
      <c r="R173" s="743"/>
      <c r="S173" s="743"/>
      <c r="T173" s="743"/>
      <c r="U173" s="743"/>
      <c r="V173" s="743"/>
      <c r="W173" s="743"/>
      <c r="X173" s="743"/>
      <c r="Y173" s="743"/>
      <c r="Z173" s="743"/>
      <c r="AA173" s="743"/>
      <c r="AB173" s="743"/>
      <c r="AC173" s="743"/>
      <c r="AD173" s="743"/>
      <c r="AE173" s="743"/>
      <c r="AF173" s="743"/>
      <c r="AG173" s="743"/>
      <c r="AH173" s="743"/>
      <c r="AI173" s="743"/>
      <c r="AJ173" s="743"/>
      <c r="AK173" s="743"/>
      <c r="AL173" s="743"/>
      <c r="AM173" s="743"/>
      <c r="AN173" s="743"/>
      <c r="AO173" s="743"/>
      <c r="AP173" s="743"/>
      <c r="AQ173" s="743"/>
      <c r="AR173" s="743"/>
      <c r="AS173" s="743"/>
      <c r="AT173" s="743"/>
      <c r="AU173" s="743"/>
      <c r="AV173" s="743"/>
      <c r="AW173" s="743"/>
      <c r="AX173" s="743"/>
      <c r="AY173" s="743"/>
      <c r="AZ173" s="743"/>
      <c r="BA173" s="743"/>
      <c r="BB173" s="743"/>
      <c r="BC173" s="743"/>
      <c r="BD173" s="743"/>
      <c r="BE173" s="743"/>
      <c r="BF173" s="743"/>
      <c r="BG173" s="743"/>
      <c r="BH173" s="743"/>
      <c r="BI173" s="743"/>
      <c r="BJ173" s="743"/>
      <c r="BK173" s="743"/>
      <c r="BL173" s="743"/>
      <c r="BM173" s="743"/>
      <c r="BN173" s="743"/>
      <c r="BO173" s="743"/>
      <c r="BP173" s="743"/>
      <c r="BQ173" s="743"/>
      <c r="BR173" s="743"/>
      <c r="BS173" s="743"/>
      <c r="BT173" s="743"/>
      <c r="BU173" s="743"/>
      <c r="BV173" s="743"/>
      <c r="BW173" s="743"/>
      <c r="BX173" s="743"/>
      <c r="BY173" s="743"/>
      <c r="BZ173" s="743"/>
      <c r="CA173" s="743"/>
      <c r="CB173" s="743"/>
      <c r="CC173" s="743"/>
      <c r="CD173" s="743"/>
      <c r="CE173" s="743"/>
      <c r="CF173" s="743"/>
      <c r="CG173" s="743"/>
      <c r="CH173" s="743"/>
      <c r="CI173" s="743"/>
      <c r="CJ173" s="743"/>
      <c r="CK173" s="743"/>
      <c r="CL173" s="743"/>
      <c r="CM173" s="743"/>
      <c r="CN173" s="743"/>
      <c r="CO173" s="743"/>
      <c r="CP173" s="743"/>
      <c r="CQ173" s="743"/>
      <c r="CR173" s="743"/>
      <c r="CS173" s="743"/>
      <c r="CT173" s="743"/>
      <c r="CU173" s="743"/>
      <c r="CV173" s="743"/>
      <c r="CW173" s="743"/>
      <c r="CX173" s="743"/>
      <c r="CY173" s="743"/>
      <c r="CZ173" s="743"/>
      <c r="DA173" s="743"/>
      <c r="DB173" s="743"/>
      <c r="DC173" s="743"/>
      <c r="DD173" s="743"/>
      <c r="DE173" s="743"/>
      <c r="DF173" s="743"/>
      <c r="DG173" s="743"/>
      <c r="DH173" s="743"/>
      <c r="DI173" s="743"/>
      <c r="DJ173" s="743"/>
      <c r="DK173" s="743"/>
      <c r="DL173" s="743"/>
      <c r="DM173" s="743"/>
      <c r="DN173" s="743"/>
      <c r="DO173" s="743"/>
      <c r="DP173" s="743"/>
      <c r="DQ173" s="743"/>
      <c r="DR173" s="743"/>
      <c r="DS173" s="743"/>
      <c r="DT173" s="743"/>
      <c r="DU173" s="743"/>
      <c r="DV173" s="743"/>
      <c r="DW173" s="743"/>
      <c r="DX173" s="743"/>
      <c r="DY173" s="743"/>
      <c r="DZ173" s="743"/>
      <c r="EA173" s="743"/>
      <c r="EB173" s="743"/>
      <c r="EC173" s="743"/>
      <c r="ED173" s="743"/>
      <c r="EE173" s="743"/>
      <c r="EF173" s="743"/>
      <c r="EG173" s="743"/>
      <c r="EH173" s="743"/>
      <c r="EI173" s="743"/>
      <c r="EJ173" s="743"/>
      <c r="EK173" s="743"/>
      <c r="EL173" s="743"/>
      <c r="EM173" s="743"/>
      <c r="EN173" s="743"/>
      <c r="EO173" s="743"/>
      <c r="EP173" s="743"/>
      <c r="EQ173" s="743"/>
      <c r="ER173" s="743"/>
      <c r="ES173" s="743"/>
      <c r="ET173" s="743"/>
      <c r="EU173" s="743"/>
      <c r="EV173" s="743"/>
      <c r="EW173" s="743"/>
      <c r="EX173" s="743"/>
      <c r="EY173" s="743"/>
      <c r="EZ173" s="743"/>
      <c r="FA173" s="743"/>
      <c r="FB173" s="743"/>
      <c r="FC173" s="743"/>
      <c r="FD173" s="743"/>
      <c r="FE173" s="743"/>
      <c r="FF173" s="743"/>
      <c r="FG173" s="743"/>
      <c r="FH173" s="743"/>
      <c r="FI173" s="743"/>
      <c r="FJ173" s="743"/>
      <c r="FK173" s="743"/>
      <c r="FL173" s="743"/>
      <c r="FM173" s="743"/>
      <c r="FN173" s="743"/>
      <c r="FO173" s="743"/>
      <c r="FP173" s="743"/>
      <c r="FQ173" s="743"/>
      <c r="FR173" s="743"/>
      <c r="FS173" s="743"/>
      <c r="FT173" s="743"/>
      <c r="FU173" s="743"/>
      <c r="FV173" s="743"/>
      <c r="FW173" s="743"/>
      <c r="FX173" s="743"/>
      <c r="FY173" s="743"/>
      <c r="FZ173" s="743"/>
      <c r="GA173" s="743"/>
      <c r="GB173" s="743"/>
      <c r="GC173" s="743"/>
      <c r="GD173" s="743"/>
      <c r="GE173" s="743"/>
      <c r="GF173" s="743"/>
      <c r="GG173" s="743"/>
      <c r="GH173" s="743"/>
      <c r="GI173" s="743"/>
      <c r="GJ173" s="743"/>
      <c r="GK173" s="743"/>
      <c r="GL173" s="743"/>
      <c r="GM173" s="743"/>
      <c r="GN173" s="743"/>
      <c r="GO173" s="743"/>
      <c r="GP173" s="743"/>
      <c r="GQ173" s="743"/>
      <c r="GR173" s="743"/>
      <c r="GS173" s="743"/>
      <c r="GT173" s="743"/>
      <c r="GU173" s="743"/>
      <c r="GV173" s="743"/>
      <c r="GW173" s="743"/>
      <c r="GX173" s="743"/>
      <c r="GY173" s="743"/>
      <c r="GZ173" s="743"/>
      <c r="HA173" s="743"/>
      <c r="HB173" s="743"/>
      <c r="HC173" s="743"/>
      <c r="HD173" s="743"/>
      <c r="HE173" s="743"/>
      <c r="HF173" s="743"/>
      <c r="HG173" s="743"/>
      <c r="HH173" s="743"/>
      <c r="HI173" s="743"/>
      <c r="HJ173" s="743"/>
      <c r="HK173" s="743"/>
      <c r="HL173" s="743"/>
      <c r="HM173" s="743"/>
      <c r="HN173" s="743"/>
      <c r="HO173" s="743"/>
      <c r="HP173" s="743"/>
      <c r="HQ173" s="743"/>
      <c r="HR173" s="743"/>
      <c r="HS173" s="743"/>
      <c r="HT173" s="743"/>
      <c r="HU173" s="743"/>
      <c r="HV173" s="743"/>
      <c r="HW173" s="743"/>
      <c r="HX173" s="743"/>
      <c r="HY173" s="743"/>
      <c r="HZ173" s="743"/>
      <c r="IA173" s="743"/>
      <c r="IB173" s="743"/>
      <c r="IC173" s="743"/>
      <c r="ID173" s="743"/>
      <c r="IE173" s="743"/>
      <c r="IF173" s="743"/>
      <c r="IG173" s="743"/>
      <c r="IH173" s="743"/>
      <c r="II173" s="743"/>
      <c r="IJ173" s="743"/>
      <c r="IK173" s="743"/>
      <c r="IL173" s="743"/>
      <c r="IM173" s="743"/>
      <c r="IN173" s="743"/>
      <c r="IO173" s="743"/>
      <c r="IP173" s="743"/>
      <c r="IQ173" s="743"/>
      <c r="IR173" s="743"/>
      <c r="IS173" s="743"/>
      <c r="IT173" s="743"/>
      <c r="IU173" s="743"/>
      <c r="IV173" s="743"/>
    </row>
    <row r="174" spans="1:256" s="735" customFormat="1" ht="16.5" customHeight="1" thickBot="1">
      <c r="A174" s="15"/>
      <c r="B174" s="712"/>
      <c r="C174" s="1147"/>
      <c r="D174" s="714"/>
      <c r="E174" s="714"/>
      <c r="F174" s="714"/>
      <c r="G174" s="714"/>
      <c r="H174" s="750" t="s">
        <v>243</v>
      </c>
      <c r="I174" s="709">
        <v>1000</v>
      </c>
      <c r="J174" s="710">
        <v>0</v>
      </c>
      <c r="K174" s="710">
        <v>1000</v>
      </c>
      <c r="L174" s="710">
        <v>1000</v>
      </c>
      <c r="M174" s="710">
        <v>1000</v>
      </c>
      <c r="N174" s="710"/>
      <c r="O174" s="711"/>
      <c r="P174" s="14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744" customFormat="1" ht="16.5" customHeight="1" thickBot="1">
      <c r="A175" s="736"/>
      <c r="B175" s="737"/>
      <c r="C175" s="1145"/>
      <c r="D175" s="738"/>
      <c r="E175" s="738"/>
      <c r="F175" s="738"/>
      <c r="G175" s="738"/>
      <c r="H175" s="739" t="s">
        <v>63</v>
      </c>
      <c r="I175" s="720"/>
      <c r="J175" s="721"/>
      <c r="K175" s="721"/>
      <c r="L175" s="721"/>
      <c r="M175" s="721"/>
      <c r="N175" s="740"/>
      <c r="O175" s="741"/>
      <c r="P175" s="742"/>
      <c r="Q175" s="743"/>
      <c r="R175" s="743"/>
      <c r="S175" s="743"/>
      <c r="T175" s="743"/>
      <c r="U175" s="743"/>
      <c r="V175" s="743"/>
      <c r="W175" s="743"/>
      <c r="X175" s="743"/>
      <c r="Y175" s="743"/>
      <c r="Z175" s="743"/>
      <c r="AA175" s="743"/>
      <c r="AB175" s="743"/>
      <c r="AC175" s="743"/>
      <c r="AD175" s="743"/>
      <c r="AE175" s="743"/>
      <c r="AF175" s="743"/>
      <c r="AG175" s="743"/>
      <c r="AH175" s="743"/>
      <c r="AI175" s="743"/>
      <c r="AJ175" s="743"/>
      <c r="AK175" s="743"/>
      <c r="AL175" s="743"/>
      <c r="AM175" s="743"/>
      <c r="AN175" s="743"/>
      <c r="AO175" s="743"/>
      <c r="AP175" s="743"/>
      <c r="AQ175" s="743"/>
      <c r="AR175" s="743"/>
      <c r="AS175" s="743"/>
      <c r="AT175" s="743"/>
      <c r="AU175" s="743"/>
      <c r="AV175" s="743"/>
      <c r="AW175" s="743"/>
      <c r="AX175" s="743"/>
      <c r="AY175" s="743"/>
      <c r="AZ175" s="743"/>
      <c r="BA175" s="743"/>
      <c r="BB175" s="743"/>
      <c r="BC175" s="743"/>
      <c r="BD175" s="743"/>
      <c r="BE175" s="743"/>
      <c r="BF175" s="743"/>
      <c r="BG175" s="743"/>
      <c r="BH175" s="743"/>
      <c r="BI175" s="743"/>
      <c r="BJ175" s="743"/>
      <c r="BK175" s="743"/>
      <c r="BL175" s="743"/>
      <c r="BM175" s="743"/>
      <c r="BN175" s="743"/>
      <c r="BO175" s="743"/>
      <c r="BP175" s="743"/>
      <c r="BQ175" s="743"/>
      <c r="BR175" s="743"/>
      <c r="BS175" s="743"/>
      <c r="BT175" s="743"/>
      <c r="BU175" s="743"/>
      <c r="BV175" s="743"/>
      <c r="BW175" s="743"/>
      <c r="BX175" s="743"/>
      <c r="BY175" s="743"/>
      <c r="BZ175" s="743"/>
      <c r="CA175" s="743"/>
      <c r="CB175" s="743"/>
      <c r="CC175" s="743"/>
      <c r="CD175" s="743"/>
      <c r="CE175" s="743"/>
      <c r="CF175" s="743"/>
      <c r="CG175" s="743"/>
      <c r="CH175" s="743"/>
      <c r="CI175" s="743"/>
      <c r="CJ175" s="743"/>
      <c r="CK175" s="743"/>
      <c r="CL175" s="743"/>
      <c r="CM175" s="743"/>
      <c r="CN175" s="743"/>
      <c r="CO175" s="743"/>
      <c r="CP175" s="743"/>
      <c r="CQ175" s="743"/>
      <c r="CR175" s="743"/>
      <c r="CS175" s="743"/>
      <c r="CT175" s="743"/>
      <c r="CU175" s="743"/>
      <c r="CV175" s="743"/>
      <c r="CW175" s="743"/>
      <c r="CX175" s="743"/>
      <c r="CY175" s="743"/>
      <c r="CZ175" s="743"/>
      <c r="DA175" s="743"/>
      <c r="DB175" s="743"/>
      <c r="DC175" s="743"/>
      <c r="DD175" s="743"/>
      <c r="DE175" s="743"/>
      <c r="DF175" s="743"/>
      <c r="DG175" s="743"/>
      <c r="DH175" s="743"/>
      <c r="DI175" s="743"/>
      <c r="DJ175" s="743"/>
      <c r="DK175" s="743"/>
      <c r="DL175" s="743"/>
      <c r="DM175" s="743"/>
      <c r="DN175" s="743"/>
      <c r="DO175" s="743"/>
      <c r="DP175" s="743"/>
      <c r="DQ175" s="743"/>
      <c r="DR175" s="743"/>
      <c r="DS175" s="743"/>
      <c r="DT175" s="743"/>
      <c r="DU175" s="743"/>
      <c r="DV175" s="743"/>
      <c r="DW175" s="743"/>
      <c r="DX175" s="743"/>
      <c r="DY175" s="743"/>
      <c r="DZ175" s="743"/>
      <c r="EA175" s="743"/>
      <c r="EB175" s="743"/>
      <c r="EC175" s="743"/>
      <c r="ED175" s="743"/>
      <c r="EE175" s="743"/>
      <c r="EF175" s="743"/>
      <c r="EG175" s="743"/>
      <c r="EH175" s="743"/>
      <c r="EI175" s="743"/>
      <c r="EJ175" s="743"/>
      <c r="EK175" s="743"/>
      <c r="EL175" s="743"/>
      <c r="EM175" s="743"/>
      <c r="EN175" s="743"/>
      <c r="EO175" s="743"/>
      <c r="EP175" s="743"/>
      <c r="EQ175" s="743"/>
      <c r="ER175" s="743"/>
      <c r="ES175" s="743"/>
      <c r="ET175" s="743"/>
      <c r="EU175" s="743"/>
      <c r="EV175" s="743"/>
      <c r="EW175" s="743"/>
      <c r="EX175" s="743"/>
      <c r="EY175" s="743"/>
      <c r="EZ175" s="743"/>
      <c r="FA175" s="743"/>
      <c r="FB175" s="743"/>
      <c r="FC175" s="743"/>
      <c r="FD175" s="743"/>
      <c r="FE175" s="743"/>
      <c r="FF175" s="743"/>
      <c r="FG175" s="743"/>
      <c r="FH175" s="743"/>
      <c r="FI175" s="743"/>
      <c r="FJ175" s="743"/>
      <c r="FK175" s="743"/>
      <c r="FL175" s="743"/>
      <c r="FM175" s="743"/>
      <c r="FN175" s="743"/>
      <c r="FO175" s="743"/>
      <c r="FP175" s="743"/>
      <c r="FQ175" s="743"/>
      <c r="FR175" s="743"/>
      <c r="FS175" s="743"/>
      <c r="FT175" s="743"/>
      <c r="FU175" s="743"/>
      <c r="FV175" s="743"/>
      <c r="FW175" s="743"/>
      <c r="FX175" s="743"/>
      <c r="FY175" s="743"/>
      <c r="FZ175" s="743"/>
      <c r="GA175" s="743"/>
      <c r="GB175" s="743"/>
      <c r="GC175" s="743"/>
      <c r="GD175" s="743"/>
      <c r="GE175" s="743"/>
      <c r="GF175" s="743"/>
      <c r="GG175" s="743"/>
      <c r="GH175" s="743"/>
      <c r="GI175" s="743"/>
      <c r="GJ175" s="743"/>
      <c r="GK175" s="743"/>
      <c r="GL175" s="743"/>
      <c r="GM175" s="743"/>
      <c r="GN175" s="743"/>
      <c r="GO175" s="743"/>
      <c r="GP175" s="743"/>
      <c r="GQ175" s="743"/>
      <c r="GR175" s="743"/>
      <c r="GS175" s="743"/>
      <c r="GT175" s="743"/>
      <c r="GU175" s="743"/>
      <c r="GV175" s="743"/>
      <c r="GW175" s="743"/>
      <c r="GX175" s="743"/>
      <c r="GY175" s="743"/>
      <c r="GZ175" s="743"/>
      <c r="HA175" s="743"/>
      <c r="HB175" s="743"/>
      <c r="HC175" s="743"/>
      <c r="HD175" s="743"/>
      <c r="HE175" s="743"/>
      <c r="HF175" s="743"/>
      <c r="HG175" s="743"/>
      <c r="HH175" s="743"/>
      <c r="HI175" s="743"/>
      <c r="HJ175" s="743"/>
      <c r="HK175" s="743"/>
      <c r="HL175" s="743"/>
      <c r="HM175" s="743"/>
      <c r="HN175" s="743"/>
      <c r="HO175" s="743"/>
      <c r="HP175" s="743"/>
      <c r="HQ175" s="743"/>
      <c r="HR175" s="743"/>
      <c r="HS175" s="743"/>
      <c r="HT175" s="743"/>
      <c r="HU175" s="743"/>
      <c r="HV175" s="743"/>
      <c r="HW175" s="743"/>
      <c r="HX175" s="743"/>
      <c r="HY175" s="743"/>
      <c r="HZ175" s="743"/>
      <c r="IA175" s="743"/>
      <c r="IB175" s="743"/>
      <c r="IC175" s="743"/>
      <c r="ID175" s="743"/>
      <c r="IE175" s="743"/>
      <c r="IF175" s="743"/>
      <c r="IG175" s="743"/>
      <c r="IH175" s="743"/>
      <c r="II175" s="743"/>
      <c r="IJ175" s="743"/>
      <c r="IK175" s="743"/>
      <c r="IL175" s="743"/>
      <c r="IM175" s="743"/>
      <c r="IN175" s="743"/>
      <c r="IO175" s="743"/>
      <c r="IP175" s="743"/>
      <c r="IQ175" s="743"/>
      <c r="IR175" s="743"/>
      <c r="IS175" s="743"/>
      <c r="IT175" s="743"/>
      <c r="IU175" s="743"/>
      <c r="IV175" s="743"/>
    </row>
    <row r="176" spans="1:256" s="744" customFormat="1" ht="16.5" customHeight="1" thickBot="1">
      <c r="A176" s="736"/>
      <c r="B176" s="745"/>
      <c r="C176" s="1146"/>
      <c r="D176" s="746"/>
      <c r="E176" s="746"/>
      <c r="F176" s="746"/>
      <c r="G176" s="746"/>
      <c r="H176" s="739" t="s">
        <v>64</v>
      </c>
      <c r="I176" s="705"/>
      <c r="J176" s="706"/>
      <c r="K176" s="706"/>
      <c r="L176" s="706"/>
      <c r="M176" s="706"/>
      <c r="N176" s="747"/>
      <c r="O176" s="748"/>
      <c r="P176" s="742"/>
      <c r="Q176" s="743"/>
      <c r="R176" s="743"/>
      <c r="S176" s="743"/>
      <c r="T176" s="743"/>
      <c r="U176" s="743"/>
      <c r="V176" s="743"/>
      <c r="W176" s="743"/>
      <c r="X176" s="743"/>
      <c r="Y176" s="743"/>
      <c r="Z176" s="743"/>
      <c r="AA176" s="743"/>
      <c r="AB176" s="743"/>
      <c r="AC176" s="743"/>
      <c r="AD176" s="743"/>
      <c r="AE176" s="743"/>
      <c r="AF176" s="743"/>
      <c r="AG176" s="743"/>
      <c r="AH176" s="743"/>
      <c r="AI176" s="743"/>
      <c r="AJ176" s="743"/>
      <c r="AK176" s="743"/>
      <c r="AL176" s="743"/>
      <c r="AM176" s="743"/>
      <c r="AN176" s="743"/>
      <c r="AO176" s="743"/>
      <c r="AP176" s="743"/>
      <c r="AQ176" s="743"/>
      <c r="AR176" s="743"/>
      <c r="AS176" s="743"/>
      <c r="AT176" s="743"/>
      <c r="AU176" s="743"/>
      <c r="AV176" s="743"/>
      <c r="AW176" s="743"/>
      <c r="AX176" s="743"/>
      <c r="AY176" s="743"/>
      <c r="AZ176" s="743"/>
      <c r="BA176" s="743"/>
      <c r="BB176" s="743"/>
      <c r="BC176" s="743"/>
      <c r="BD176" s="743"/>
      <c r="BE176" s="743"/>
      <c r="BF176" s="743"/>
      <c r="BG176" s="743"/>
      <c r="BH176" s="743"/>
      <c r="BI176" s="743"/>
      <c r="BJ176" s="743"/>
      <c r="BK176" s="743"/>
      <c r="BL176" s="743"/>
      <c r="BM176" s="743"/>
      <c r="BN176" s="743"/>
      <c r="BO176" s="743"/>
      <c r="BP176" s="743"/>
      <c r="BQ176" s="743"/>
      <c r="BR176" s="743"/>
      <c r="BS176" s="743"/>
      <c r="BT176" s="743"/>
      <c r="BU176" s="743"/>
      <c r="BV176" s="743"/>
      <c r="BW176" s="743"/>
      <c r="BX176" s="743"/>
      <c r="BY176" s="743"/>
      <c r="BZ176" s="743"/>
      <c r="CA176" s="743"/>
      <c r="CB176" s="743"/>
      <c r="CC176" s="743"/>
      <c r="CD176" s="743"/>
      <c r="CE176" s="743"/>
      <c r="CF176" s="743"/>
      <c r="CG176" s="743"/>
      <c r="CH176" s="743"/>
      <c r="CI176" s="743"/>
      <c r="CJ176" s="743"/>
      <c r="CK176" s="743"/>
      <c r="CL176" s="743"/>
      <c r="CM176" s="743"/>
      <c r="CN176" s="743"/>
      <c r="CO176" s="743"/>
      <c r="CP176" s="743"/>
      <c r="CQ176" s="743"/>
      <c r="CR176" s="743"/>
      <c r="CS176" s="743"/>
      <c r="CT176" s="743"/>
      <c r="CU176" s="743"/>
      <c r="CV176" s="743"/>
      <c r="CW176" s="743"/>
      <c r="CX176" s="743"/>
      <c r="CY176" s="743"/>
      <c r="CZ176" s="743"/>
      <c r="DA176" s="743"/>
      <c r="DB176" s="743"/>
      <c r="DC176" s="743"/>
      <c r="DD176" s="743"/>
      <c r="DE176" s="743"/>
      <c r="DF176" s="743"/>
      <c r="DG176" s="743"/>
      <c r="DH176" s="743"/>
      <c r="DI176" s="743"/>
      <c r="DJ176" s="743"/>
      <c r="DK176" s="743"/>
      <c r="DL176" s="743"/>
      <c r="DM176" s="743"/>
      <c r="DN176" s="743"/>
      <c r="DO176" s="743"/>
      <c r="DP176" s="743"/>
      <c r="DQ176" s="743"/>
      <c r="DR176" s="743"/>
      <c r="DS176" s="743"/>
      <c r="DT176" s="743"/>
      <c r="DU176" s="743"/>
      <c r="DV176" s="743"/>
      <c r="DW176" s="743"/>
      <c r="DX176" s="743"/>
      <c r="DY176" s="743"/>
      <c r="DZ176" s="743"/>
      <c r="EA176" s="743"/>
      <c r="EB176" s="743"/>
      <c r="EC176" s="743"/>
      <c r="ED176" s="743"/>
      <c r="EE176" s="743"/>
      <c r="EF176" s="743"/>
      <c r="EG176" s="743"/>
      <c r="EH176" s="743"/>
      <c r="EI176" s="743"/>
      <c r="EJ176" s="743"/>
      <c r="EK176" s="743"/>
      <c r="EL176" s="743"/>
      <c r="EM176" s="743"/>
      <c r="EN176" s="743"/>
      <c r="EO176" s="743"/>
      <c r="EP176" s="743"/>
      <c r="EQ176" s="743"/>
      <c r="ER176" s="743"/>
      <c r="ES176" s="743"/>
      <c r="ET176" s="743"/>
      <c r="EU176" s="743"/>
      <c r="EV176" s="743"/>
      <c r="EW176" s="743"/>
      <c r="EX176" s="743"/>
      <c r="EY176" s="743"/>
      <c r="EZ176" s="743"/>
      <c r="FA176" s="743"/>
      <c r="FB176" s="743"/>
      <c r="FC176" s="743"/>
      <c r="FD176" s="743"/>
      <c r="FE176" s="743"/>
      <c r="FF176" s="743"/>
      <c r="FG176" s="743"/>
      <c r="FH176" s="743"/>
      <c r="FI176" s="743"/>
      <c r="FJ176" s="743"/>
      <c r="FK176" s="743"/>
      <c r="FL176" s="743"/>
      <c r="FM176" s="743"/>
      <c r="FN176" s="743"/>
      <c r="FO176" s="743"/>
      <c r="FP176" s="743"/>
      <c r="FQ176" s="743"/>
      <c r="FR176" s="743"/>
      <c r="FS176" s="743"/>
      <c r="FT176" s="743"/>
      <c r="FU176" s="743"/>
      <c r="FV176" s="743"/>
      <c r="FW176" s="743"/>
      <c r="FX176" s="743"/>
      <c r="FY176" s="743"/>
      <c r="FZ176" s="743"/>
      <c r="GA176" s="743"/>
      <c r="GB176" s="743"/>
      <c r="GC176" s="743"/>
      <c r="GD176" s="743"/>
      <c r="GE176" s="743"/>
      <c r="GF176" s="743"/>
      <c r="GG176" s="743"/>
      <c r="GH176" s="743"/>
      <c r="GI176" s="743"/>
      <c r="GJ176" s="743"/>
      <c r="GK176" s="743"/>
      <c r="GL176" s="743"/>
      <c r="GM176" s="743"/>
      <c r="GN176" s="743"/>
      <c r="GO176" s="743"/>
      <c r="GP176" s="743"/>
      <c r="GQ176" s="743"/>
      <c r="GR176" s="743"/>
      <c r="GS176" s="743"/>
      <c r="GT176" s="743"/>
      <c r="GU176" s="743"/>
      <c r="GV176" s="743"/>
      <c r="GW176" s="743"/>
      <c r="GX176" s="743"/>
      <c r="GY176" s="743"/>
      <c r="GZ176" s="743"/>
      <c r="HA176" s="743"/>
      <c r="HB176" s="743"/>
      <c r="HC176" s="743"/>
      <c r="HD176" s="743"/>
      <c r="HE176" s="743"/>
      <c r="HF176" s="743"/>
      <c r="HG176" s="743"/>
      <c r="HH176" s="743"/>
      <c r="HI176" s="743"/>
      <c r="HJ176" s="743"/>
      <c r="HK176" s="743"/>
      <c r="HL176" s="743"/>
      <c r="HM176" s="743"/>
      <c r="HN176" s="743"/>
      <c r="HO176" s="743"/>
      <c r="HP176" s="743"/>
      <c r="HQ176" s="743"/>
      <c r="HR176" s="743"/>
      <c r="HS176" s="743"/>
      <c r="HT176" s="743"/>
      <c r="HU176" s="743"/>
      <c r="HV176" s="743"/>
      <c r="HW176" s="743"/>
      <c r="HX176" s="743"/>
      <c r="HY176" s="743"/>
      <c r="HZ176" s="743"/>
      <c r="IA176" s="743"/>
      <c r="IB176" s="743"/>
      <c r="IC176" s="743"/>
      <c r="ID176" s="743"/>
      <c r="IE176" s="743"/>
      <c r="IF176" s="743"/>
      <c r="IG176" s="743"/>
      <c r="IH176" s="743"/>
      <c r="II176" s="743"/>
      <c r="IJ176" s="743"/>
      <c r="IK176" s="743"/>
      <c r="IL176" s="743"/>
      <c r="IM176" s="743"/>
      <c r="IN176" s="743"/>
      <c r="IO176" s="743"/>
      <c r="IP176" s="743"/>
      <c r="IQ176" s="743"/>
      <c r="IR176" s="743"/>
      <c r="IS176" s="743"/>
      <c r="IT176" s="743"/>
      <c r="IU176" s="743"/>
      <c r="IV176" s="743"/>
    </row>
    <row r="177" spans="1:256" s="744" customFormat="1" ht="16.5" customHeight="1" thickBot="1">
      <c r="A177" s="736"/>
      <c r="B177" s="701"/>
      <c r="C177" s="1146"/>
      <c r="D177" s="746"/>
      <c r="E177" s="746"/>
      <c r="F177" s="703"/>
      <c r="G177" s="746"/>
      <c r="H177" s="739" t="s">
        <v>885</v>
      </c>
      <c r="I177" s="749"/>
      <c r="J177" s="747"/>
      <c r="K177" s="706"/>
      <c r="L177" s="747"/>
      <c r="M177" s="747"/>
      <c r="N177" s="747"/>
      <c r="O177" s="748"/>
      <c r="P177" s="742"/>
      <c r="Q177" s="743"/>
      <c r="R177" s="743"/>
      <c r="S177" s="743"/>
      <c r="T177" s="743"/>
      <c r="U177" s="743"/>
      <c r="V177" s="743"/>
      <c r="W177" s="743"/>
      <c r="X177" s="743"/>
      <c r="Y177" s="743"/>
      <c r="Z177" s="743"/>
      <c r="AA177" s="743"/>
      <c r="AB177" s="743"/>
      <c r="AC177" s="743"/>
      <c r="AD177" s="743"/>
      <c r="AE177" s="743"/>
      <c r="AF177" s="743"/>
      <c r="AG177" s="743"/>
      <c r="AH177" s="743"/>
      <c r="AI177" s="743"/>
      <c r="AJ177" s="743"/>
      <c r="AK177" s="743"/>
      <c r="AL177" s="743"/>
      <c r="AM177" s="743"/>
      <c r="AN177" s="743"/>
      <c r="AO177" s="743"/>
      <c r="AP177" s="743"/>
      <c r="AQ177" s="743"/>
      <c r="AR177" s="743"/>
      <c r="AS177" s="743"/>
      <c r="AT177" s="743"/>
      <c r="AU177" s="743"/>
      <c r="AV177" s="743"/>
      <c r="AW177" s="743"/>
      <c r="AX177" s="743"/>
      <c r="AY177" s="743"/>
      <c r="AZ177" s="743"/>
      <c r="BA177" s="743"/>
      <c r="BB177" s="743"/>
      <c r="BC177" s="743"/>
      <c r="BD177" s="743"/>
      <c r="BE177" s="743"/>
      <c r="BF177" s="743"/>
      <c r="BG177" s="743"/>
      <c r="BH177" s="743"/>
      <c r="BI177" s="743"/>
      <c r="BJ177" s="743"/>
      <c r="BK177" s="743"/>
      <c r="BL177" s="743"/>
      <c r="BM177" s="743"/>
      <c r="BN177" s="743"/>
      <c r="BO177" s="743"/>
      <c r="BP177" s="743"/>
      <c r="BQ177" s="743"/>
      <c r="BR177" s="743"/>
      <c r="BS177" s="743"/>
      <c r="BT177" s="743"/>
      <c r="BU177" s="743"/>
      <c r="BV177" s="743"/>
      <c r="BW177" s="743"/>
      <c r="BX177" s="743"/>
      <c r="BY177" s="743"/>
      <c r="BZ177" s="743"/>
      <c r="CA177" s="743"/>
      <c r="CB177" s="743"/>
      <c r="CC177" s="743"/>
      <c r="CD177" s="743"/>
      <c r="CE177" s="743"/>
      <c r="CF177" s="743"/>
      <c r="CG177" s="743"/>
      <c r="CH177" s="743"/>
      <c r="CI177" s="743"/>
      <c r="CJ177" s="743"/>
      <c r="CK177" s="743"/>
      <c r="CL177" s="743"/>
      <c r="CM177" s="743"/>
      <c r="CN177" s="743"/>
      <c r="CO177" s="743"/>
      <c r="CP177" s="743"/>
      <c r="CQ177" s="743"/>
      <c r="CR177" s="743"/>
      <c r="CS177" s="743"/>
      <c r="CT177" s="743"/>
      <c r="CU177" s="743"/>
      <c r="CV177" s="743"/>
      <c r="CW177" s="743"/>
      <c r="CX177" s="743"/>
      <c r="CY177" s="743"/>
      <c r="CZ177" s="743"/>
      <c r="DA177" s="743"/>
      <c r="DB177" s="743"/>
      <c r="DC177" s="743"/>
      <c r="DD177" s="743"/>
      <c r="DE177" s="743"/>
      <c r="DF177" s="743"/>
      <c r="DG177" s="743"/>
      <c r="DH177" s="743"/>
      <c r="DI177" s="743"/>
      <c r="DJ177" s="743"/>
      <c r="DK177" s="743"/>
      <c r="DL177" s="743"/>
      <c r="DM177" s="743"/>
      <c r="DN177" s="743"/>
      <c r="DO177" s="743"/>
      <c r="DP177" s="743"/>
      <c r="DQ177" s="743"/>
      <c r="DR177" s="743"/>
      <c r="DS177" s="743"/>
      <c r="DT177" s="743"/>
      <c r="DU177" s="743"/>
      <c r="DV177" s="743"/>
      <c r="DW177" s="743"/>
      <c r="DX177" s="743"/>
      <c r="DY177" s="743"/>
      <c r="DZ177" s="743"/>
      <c r="EA177" s="743"/>
      <c r="EB177" s="743"/>
      <c r="EC177" s="743"/>
      <c r="ED177" s="743"/>
      <c r="EE177" s="743"/>
      <c r="EF177" s="743"/>
      <c r="EG177" s="743"/>
      <c r="EH177" s="743"/>
      <c r="EI177" s="743"/>
      <c r="EJ177" s="743"/>
      <c r="EK177" s="743"/>
      <c r="EL177" s="743"/>
      <c r="EM177" s="743"/>
      <c r="EN177" s="743"/>
      <c r="EO177" s="743"/>
      <c r="EP177" s="743"/>
      <c r="EQ177" s="743"/>
      <c r="ER177" s="743"/>
      <c r="ES177" s="743"/>
      <c r="ET177" s="743"/>
      <c r="EU177" s="743"/>
      <c r="EV177" s="743"/>
      <c r="EW177" s="743"/>
      <c r="EX177" s="743"/>
      <c r="EY177" s="743"/>
      <c r="EZ177" s="743"/>
      <c r="FA177" s="743"/>
      <c r="FB177" s="743"/>
      <c r="FC177" s="743"/>
      <c r="FD177" s="743"/>
      <c r="FE177" s="743"/>
      <c r="FF177" s="743"/>
      <c r="FG177" s="743"/>
      <c r="FH177" s="743"/>
      <c r="FI177" s="743"/>
      <c r="FJ177" s="743"/>
      <c r="FK177" s="743"/>
      <c r="FL177" s="743"/>
      <c r="FM177" s="743"/>
      <c r="FN177" s="743"/>
      <c r="FO177" s="743"/>
      <c r="FP177" s="743"/>
      <c r="FQ177" s="743"/>
      <c r="FR177" s="743"/>
      <c r="FS177" s="743"/>
      <c r="FT177" s="743"/>
      <c r="FU177" s="743"/>
      <c r="FV177" s="743"/>
      <c r="FW177" s="743"/>
      <c r="FX177" s="743"/>
      <c r="FY177" s="743"/>
      <c r="FZ177" s="743"/>
      <c r="GA177" s="743"/>
      <c r="GB177" s="743"/>
      <c r="GC177" s="743"/>
      <c r="GD177" s="743"/>
      <c r="GE177" s="743"/>
      <c r="GF177" s="743"/>
      <c r="GG177" s="743"/>
      <c r="GH177" s="743"/>
      <c r="GI177" s="743"/>
      <c r="GJ177" s="743"/>
      <c r="GK177" s="743"/>
      <c r="GL177" s="743"/>
      <c r="GM177" s="743"/>
      <c r="GN177" s="743"/>
      <c r="GO177" s="743"/>
      <c r="GP177" s="743"/>
      <c r="GQ177" s="743"/>
      <c r="GR177" s="743"/>
      <c r="GS177" s="743"/>
      <c r="GT177" s="743"/>
      <c r="GU177" s="743"/>
      <c r="GV177" s="743"/>
      <c r="GW177" s="743"/>
      <c r="GX177" s="743"/>
      <c r="GY177" s="743"/>
      <c r="GZ177" s="743"/>
      <c r="HA177" s="743"/>
      <c r="HB177" s="743"/>
      <c r="HC177" s="743"/>
      <c r="HD177" s="743"/>
      <c r="HE177" s="743"/>
      <c r="HF177" s="743"/>
      <c r="HG177" s="743"/>
      <c r="HH177" s="743"/>
      <c r="HI177" s="743"/>
      <c r="HJ177" s="743"/>
      <c r="HK177" s="743"/>
      <c r="HL177" s="743"/>
      <c r="HM177" s="743"/>
      <c r="HN177" s="743"/>
      <c r="HO177" s="743"/>
      <c r="HP177" s="743"/>
      <c r="HQ177" s="743"/>
      <c r="HR177" s="743"/>
      <c r="HS177" s="743"/>
      <c r="HT177" s="743"/>
      <c r="HU177" s="743"/>
      <c r="HV177" s="743"/>
      <c r="HW177" s="743"/>
      <c r="HX177" s="743"/>
      <c r="HY177" s="743"/>
      <c r="HZ177" s="743"/>
      <c r="IA177" s="743"/>
      <c r="IB177" s="743"/>
      <c r="IC177" s="743"/>
      <c r="ID177" s="743"/>
      <c r="IE177" s="743"/>
      <c r="IF177" s="743"/>
      <c r="IG177" s="743"/>
      <c r="IH177" s="743"/>
      <c r="II177" s="743"/>
      <c r="IJ177" s="743"/>
      <c r="IK177" s="743"/>
      <c r="IL177" s="743"/>
      <c r="IM177" s="743"/>
      <c r="IN177" s="743"/>
      <c r="IO177" s="743"/>
      <c r="IP177" s="743"/>
      <c r="IQ177" s="743"/>
      <c r="IR177" s="743"/>
      <c r="IS177" s="743"/>
      <c r="IT177" s="743"/>
      <c r="IU177" s="743"/>
      <c r="IV177" s="743"/>
    </row>
    <row r="178" spans="1:256" s="744" customFormat="1" ht="16.5" customHeight="1" thickBot="1">
      <c r="A178" s="736"/>
      <c r="B178" s="745"/>
      <c r="C178" s="1146"/>
      <c r="D178" s="746"/>
      <c r="E178" s="746"/>
      <c r="F178" s="746"/>
      <c r="G178" s="746"/>
      <c r="H178" s="739" t="s">
        <v>23</v>
      </c>
      <c r="I178" s="749"/>
      <c r="J178" s="747"/>
      <c r="K178" s="747"/>
      <c r="L178" s="747"/>
      <c r="M178" s="747"/>
      <c r="N178" s="747"/>
      <c r="O178" s="748"/>
      <c r="P178" s="742"/>
      <c r="Q178" s="743"/>
      <c r="R178" s="743"/>
      <c r="S178" s="743"/>
      <c r="T178" s="743"/>
      <c r="U178" s="743"/>
      <c r="V178" s="743"/>
      <c r="W178" s="743"/>
      <c r="X178" s="743"/>
      <c r="Y178" s="743"/>
      <c r="Z178" s="743"/>
      <c r="AA178" s="743"/>
      <c r="AB178" s="743"/>
      <c r="AC178" s="743"/>
      <c r="AD178" s="743"/>
      <c r="AE178" s="743"/>
      <c r="AF178" s="743"/>
      <c r="AG178" s="743"/>
      <c r="AH178" s="743"/>
      <c r="AI178" s="743"/>
      <c r="AJ178" s="743"/>
      <c r="AK178" s="743"/>
      <c r="AL178" s="743"/>
      <c r="AM178" s="743"/>
      <c r="AN178" s="743"/>
      <c r="AO178" s="743"/>
      <c r="AP178" s="743"/>
      <c r="AQ178" s="743"/>
      <c r="AR178" s="743"/>
      <c r="AS178" s="743"/>
      <c r="AT178" s="743"/>
      <c r="AU178" s="743"/>
      <c r="AV178" s="743"/>
      <c r="AW178" s="743"/>
      <c r="AX178" s="743"/>
      <c r="AY178" s="743"/>
      <c r="AZ178" s="743"/>
      <c r="BA178" s="743"/>
      <c r="BB178" s="743"/>
      <c r="BC178" s="743"/>
      <c r="BD178" s="743"/>
      <c r="BE178" s="743"/>
      <c r="BF178" s="743"/>
      <c r="BG178" s="743"/>
      <c r="BH178" s="743"/>
      <c r="BI178" s="743"/>
      <c r="BJ178" s="743"/>
      <c r="BK178" s="743"/>
      <c r="BL178" s="743"/>
      <c r="BM178" s="743"/>
      <c r="BN178" s="743"/>
      <c r="BO178" s="743"/>
      <c r="BP178" s="743"/>
      <c r="BQ178" s="743"/>
      <c r="BR178" s="743"/>
      <c r="BS178" s="743"/>
      <c r="BT178" s="743"/>
      <c r="BU178" s="743"/>
      <c r="BV178" s="743"/>
      <c r="BW178" s="743"/>
      <c r="BX178" s="743"/>
      <c r="BY178" s="743"/>
      <c r="BZ178" s="743"/>
      <c r="CA178" s="743"/>
      <c r="CB178" s="743"/>
      <c r="CC178" s="743"/>
      <c r="CD178" s="743"/>
      <c r="CE178" s="743"/>
      <c r="CF178" s="743"/>
      <c r="CG178" s="743"/>
      <c r="CH178" s="743"/>
      <c r="CI178" s="743"/>
      <c r="CJ178" s="743"/>
      <c r="CK178" s="743"/>
      <c r="CL178" s="743"/>
      <c r="CM178" s="743"/>
      <c r="CN178" s="743"/>
      <c r="CO178" s="743"/>
      <c r="CP178" s="743"/>
      <c r="CQ178" s="743"/>
      <c r="CR178" s="743"/>
      <c r="CS178" s="743"/>
      <c r="CT178" s="743"/>
      <c r="CU178" s="743"/>
      <c r="CV178" s="743"/>
      <c r="CW178" s="743"/>
      <c r="CX178" s="743"/>
      <c r="CY178" s="743"/>
      <c r="CZ178" s="743"/>
      <c r="DA178" s="743"/>
      <c r="DB178" s="743"/>
      <c r="DC178" s="743"/>
      <c r="DD178" s="743"/>
      <c r="DE178" s="743"/>
      <c r="DF178" s="743"/>
      <c r="DG178" s="743"/>
      <c r="DH178" s="743"/>
      <c r="DI178" s="743"/>
      <c r="DJ178" s="743"/>
      <c r="DK178" s="743"/>
      <c r="DL178" s="743"/>
      <c r="DM178" s="743"/>
      <c r="DN178" s="743"/>
      <c r="DO178" s="743"/>
      <c r="DP178" s="743"/>
      <c r="DQ178" s="743"/>
      <c r="DR178" s="743"/>
      <c r="DS178" s="743"/>
      <c r="DT178" s="743"/>
      <c r="DU178" s="743"/>
      <c r="DV178" s="743"/>
      <c r="DW178" s="743"/>
      <c r="DX178" s="743"/>
      <c r="DY178" s="743"/>
      <c r="DZ178" s="743"/>
      <c r="EA178" s="743"/>
      <c r="EB178" s="743"/>
      <c r="EC178" s="743"/>
      <c r="ED178" s="743"/>
      <c r="EE178" s="743"/>
      <c r="EF178" s="743"/>
      <c r="EG178" s="743"/>
      <c r="EH178" s="743"/>
      <c r="EI178" s="743"/>
      <c r="EJ178" s="743"/>
      <c r="EK178" s="743"/>
      <c r="EL178" s="743"/>
      <c r="EM178" s="743"/>
      <c r="EN178" s="743"/>
      <c r="EO178" s="743"/>
      <c r="EP178" s="743"/>
      <c r="EQ178" s="743"/>
      <c r="ER178" s="743"/>
      <c r="ES178" s="743"/>
      <c r="ET178" s="743"/>
      <c r="EU178" s="743"/>
      <c r="EV178" s="743"/>
      <c r="EW178" s="743"/>
      <c r="EX178" s="743"/>
      <c r="EY178" s="743"/>
      <c r="EZ178" s="743"/>
      <c r="FA178" s="743"/>
      <c r="FB178" s="743"/>
      <c r="FC178" s="743"/>
      <c r="FD178" s="743"/>
      <c r="FE178" s="743"/>
      <c r="FF178" s="743"/>
      <c r="FG178" s="743"/>
      <c r="FH178" s="743"/>
      <c r="FI178" s="743"/>
      <c r="FJ178" s="743"/>
      <c r="FK178" s="743"/>
      <c r="FL178" s="743"/>
      <c r="FM178" s="743"/>
      <c r="FN178" s="743"/>
      <c r="FO178" s="743"/>
      <c r="FP178" s="743"/>
      <c r="FQ178" s="743"/>
      <c r="FR178" s="743"/>
      <c r="FS178" s="743"/>
      <c r="FT178" s="743"/>
      <c r="FU178" s="743"/>
      <c r="FV178" s="743"/>
      <c r="FW178" s="743"/>
      <c r="FX178" s="743"/>
      <c r="FY178" s="743"/>
      <c r="FZ178" s="743"/>
      <c r="GA178" s="743"/>
      <c r="GB178" s="743"/>
      <c r="GC178" s="743"/>
      <c r="GD178" s="743"/>
      <c r="GE178" s="743"/>
      <c r="GF178" s="743"/>
      <c r="GG178" s="743"/>
      <c r="GH178" s="743"/>
      <c r="GI178" s="743"/>
      <c r="GJ178" s="743"/>
      <c r="GK178" s="743"/>
      <c r="GL178" s="743"/>
      <c r="GM178" s="743"/>
      <c r="GN178" s="743"/>
      <c r="GO178" s="743"/>
      <c r="GP178" s="743"/>
      <c r="GQ178" s="743"/>
      <c r="GR178" s="743"/>
      <c r="GS178" s="743"/>
      <c r="GT178" s="743"/>
      <c r="GU178" s="743"/>
      <c r="GV178" s="743"/>
      <c r="GW178" s="743"/>
      <c r="GX178" s="743"/>
      <c r="GY178" s="743"/>
      <c r="GZ178" s="743"/>
      <c r="HA178" s="743"/>
      <c r="HB178" s="743"/>
      <c r="HC178" s="743"/>
      <c r="HD178" s="743"/>
      <c r="HE178" s="743"/>
      <c r="HF178" s="743"/>
      <c r="HG178" s="743"/>
      <c r="HH178" s="743"/>
      <c r="HI178" s="743"/>
      <c r="HJ178" s="743"/>
      <c r="HK178" s="743"/>
      <c r="HL178" s="743"/>
      <c r="HM178" s="743"/>
      <c r="HN178" s="743"/>
      <c r="HO178" s="743"/>
      <c r="HP178" s="743"/>
      <c r="HQ178" s="743"/>
      <c r="HR178" s="743"/>
      <c r="HS178" s="743"/>
      <c r="HT178" s="743"/>
      <c r="HU178" s="743"/>
      <c r="HV178" s="743"/>
      <c r="HW178" s="743"/>
      <c r="HX178" s="743"/>
      <c r="HY178" s="743"/>
      <c r="HZ178" s="743"/>
      <c r="IA178" s="743"/>
      <c r="IB178" s="743"/>
      <c r="IC178" s="743"/>
      <c r="ID178" s="743"/>
      <c r="IE178" s="743"/>
      <c r="IF178" s="743"/>
      <c r="IG178" s="743"/>
      <c r="IH178" s="743"/>
      <c r="II178" s="743"/>
      <c r="IJ178" s="743"/>
      <c r="IK178" s="743"/>
      <c r="IL178" s="743"/>
      <c r="IM178" s="743"/>
      <c r="IN178" s="743"/>
      <c r="IO178" s="743"/>
      <c r="IP178" s="743"/>
      <c r="IQ178" s="743"/>
      <c r="IR178" s="743"/>
      <c r="IS178" s="743"/>
      <c r="IT178" s="743"/>
      <c r="IU178" s="743"/>
      <c r="IV178" s="743"/>
    </row>
    <row r="179" spans="1:256" s="735" customFormat="1" ht="16.5" customHeight="1" thickBot="1">
      <c r="A179" s="15"/>
      <c r="B179" s="712"/>
      <c r="C179" s="1147"/>
      <c r="D179" s="714"/>
      <c r="E179" s="714"/>
      <c r="F179" s="714"/>
      <c r="G179" s="714"/>
      <c r="H179" s="750" t="s">
        <v>243</v>
      </c>
      <c r="I179" s="709"/>
      <c r="J179" s="710"/>
      <c r="K179" s="710"/>
      <c r="L179" s="710"/>
      <c r="M179" s="710"/>
      <c r="N179" s="710"/>
      <c r="O179" s="711"/>
      <c r="P179" s="14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744" customFormat="1" ht="16.5" customHeight="1" thickBot="1">
      <c r="A180" s="736"/>
      <c r="B180" s="737"/>
      <c r="C180" s="1145"/>
      <c r="D180" s="738"/>
      <c r="E180" s="738"/>
      <c r="F180" s="738"/>
      <c r="G180" s="738"/>
      <c r="H180" s="739" t="s">
        <v>63</v>
      </c>
      <c r="I180" s="720"/>
      <c r="J180" s="721"/>
      <c r="K180" s="721"/>
      <c r="L180" s="721"/>
      <c r="M180" s="721"/>
      <c r="N180" s="740"/>
      <c r="O180" s="741"/>
      <c r="P180" s="742"/>
      <c r="Q180" s="743"/>
      <c r="R180" s="743"/>
      <c r="S180" s="743"/>
      <c r="T180" s="743"/>
      <c r="U180" s="743"/>
      <c r="V180" s="743"/>
      <c r="W180" s="743"/>
      <c r="X180" s="743"/>
      <c r="Y180" s="743"/>
      <c r="Z180" s="743"/>
      <c r="AA180" s="743"/>
      <c r="AB180" s="743"/>
      <c r="AC180" s="743"/>
      <c r="AD180" s="743"/>
      <c r="AE180" s="743"/>
      <c r="AF180" s="743"/>
      <c r="AG180" s="743"/>
      <c r="AH180" s="743"/>
      <c r="AI180" s="743"/>
      <c r="AJ180" s="743"/>
      <c r="AK180" s="743"/>
      <c r="AL180" s="743"/>
      <c r="AM180" s="743"/>
      <c r="AN180" s="743"/>
      <c r="AO180" s="743"/>
      <c r="AP180" s="743"/>
      <c r="AQ180" s="743"/>
      <c r="AR180" s="743"/>
      <c r="AS180" s="743"/>
      <c r="AT180" s="743"/>
      <c r="AU180" s="743"/>
      <c r="AV180" s="743"/>
      <c r="AW180" s="743"/>
      <c r="AX180" s="743"/>
      <c r="AY180" s="743"/>
      <c r="AZ180" s="743"/>
      <c r="BA180" s="743"/>
      <c r="BB180" s="743"/>
      <c r="BC180" s="743"/>
      <c r="BD180" s="743"/>
      <c r="BE180" s="743"/>
      <c r="BF180" s="743"/>
      <c r="BG180" s="743"/>
      <c r="BH180" s="743"/>
      <c r="BI180" s="743"/>
      <c r="BJ180" s="743"/>
      <c r="BK180" s="743"/>
      <c r="BL180" s="743"/>
      <c r="BM180" s="743"/>
      <c r="BN180" s="743"/>
      <c r="BO180" s="743"/>
      <c r="BP180" s="743"/>
      <c r="BQ180" s="743"/>
      <c r="BR180" s="743"/>
      <c r="BS180" s="743"/>
      <c r="BT180" s="743"/>
      <c r="BU180" s="743"/>
      <c r="BV180" s="743"/>
      <c r="BW180" s="743"/>
      <c r="BX180" s="743"/>
      <c r="BY180" s="743"/>
      <c r="BZ180" s="743"/>
      <c r="CA180" s="743"/>
      <c r="CB180" s="743"/>
      <c r="CC180" s="743"/>
      <c r="CD180" s="743"/>
      <c r="CE180" s="743"/>
      <c r="CF180" s="743"/>
      <c r="CG180" s="743"/>
      <c r="CH180" s="743"/>
      <c r="CI180" s="743"/>
      <c r="CJ180" s="743"/>
      <c r="CK180" s="743"/>
      <c r="CL180" s="743"/>
      <c r="CM180" s="743"/>
      <c r="CN180" s="743"/>
      <c r="CO180" s="743"/>
      <c r="CP180" s="743"/>
      <c r="CQ180" s="743"/>
      <c r="CR180" s="743"/>
      <c r="CS180" s="743"/>
      <c r="CT180" s="743"/>
      <c r="CU180" s="743"/>
      <c r="CV180" s="743"/>
      <c r="CW180" s="743"/>
      <c r="CX180" s="743"/>
      <c r="CY180" s="743"/>
      <c r="CZ180" s="743"/>
      <c r="DA180" s="743"/>
      <c r="DB180" s="743"/>
      <c r="DC180" s="743"/>
      <c r="DD180" s="743"/>
      <c r="DE180" s="743"/>
      <c r="DF180" s="743"/>
      <c r="DG180" s="743"/>
      <c r="DH180" s="743"/>
      <c r="DI180" s="743"/>
      <c r="DJ180" s="743"/>
      <c r="DK180" s="743"/>
      <c r="DL180" s="743"/>
      <c r="DM180" s="743"/>
      <c r="DN180" s="743"/>
      <c r="DO180" s="743"/>
      <c r="DP180" s="743"/>
      <c r="DQ180" s="743"/>
      <c r="DR180" s="743"/>
      <c r="DS180" s="743"/>
      <c r="DT180" s="743"/>
      <c r="DU180" s="743"/>
      <c r="DV180" s="743"/>
      <c r="DW180" s="743"/>
      <c r="DX180" s="743"/>
      <c r="DY180" s="743"/>
      <c r="DZ180" s="743"/>
      <c r="EA180" s="743"/>
      <c r="EB180" s="743"/>
      <c r="EC180" s="743"/>
      <c r="ED180" s="743"/>
      <c r="EE180" s="743"/>
      <c r="EF180" s="743"/>
      <c r="EG180" s="743"/>
      <c r="EH180" s="743"/>
      <c r="EI180" s="743"/>
      <c r="EJ180" s="743"/>
      <c r="EK180" s="743"/>
      <c r="EL180" s="743"/>
      <c r="EM180" s="743"/>
      <c r="EN180" s="743"/>
      <c r="EO180" s="743"/>
      <c r="EP180" s="743"/>
      <c r="EQ180" s="743"/>
      <c r="ER180" s="743"/>
      <c r="ES180" s="743"/>
      <c r="ET180" s="743"/>
      <c r="EU180" s="743"/>
      <c r="EV180" s="743"/>
      <c r="EW180" s="743"/>
      <c r="EX180" s="743"/>
      <c r="EY180" s="743"/>
      <c r="EZ180" s="743"/>
      <c r="FA180" s="743"/>
      <c r="FB180" s="743"/>
      <c r="FC180" s="743"/>
      <c r="FD180" s="743"/>
      <c r="FE180" s="743"/>
      <c r="FF180" s="743"/>
      <c r="FG180" s="743"/>
      <c r="FH180" s="743"/>
      <c r="FI180" s="743"/>
      <c r="FJ180" s="743"/>
      <c r="FK180" s="743"/>
      <c r="FL180" s="743"/>
      <c r="FM180" s="743"/>
      <c r="FN180" s="743"/>
      <c r="FO180" s="743"/>
      <c r="FP180" s="743"/>
      <c r="FQ180" s="743"/>
      <c r="FR180" s="743"/>
      <c r="FS180" s="743"/>
      <c r="FT180" s="743"/>
      <c r="FU180" s="743"/>
      <c r="FV180" s="743"/>
      <c r="FW180" s="743"/>
      <c r="FX180" s="743"/>
      <c r="FY180" s="743"/>
      <c r="FZ180" s="743"/>
      <c r="GA180" s="743"/>
      <c r="GB180" s="743"/>
      <c r="GC180" s="743"/>
      <c r="GD180" s="743"/>
      <c r="GE180" s="743"/>
      <c r="GF180" s="743"/>
      <c r="GG180" s="743"/>
      <c r="GH180" s="743"/>
      <c r="GI180" s="743"/>
      <c r="GJ180" s="743"/>
      <c r="GK180" s="743"/>
      <c r="GL180" s="743"/>
      <c r="GM180" s="743"/>
      <c r="GN180" s="743"/>
      <c r="GO180" s="743"/>
      <c r="GP180" s="743"/>
      <c r="GQ180" s="743"/>
      <c r="GR180" s="743"/>
      <c r="GS180" s="743"/>
      <c r="GT180" s="743"/>
      <c r="GU180" s="743"/>
      <c r="GV180" s="743"/>
      <c r="GW180" s="743"/>
      <c r="GX180" s="743"/>
      <c r="GY180" s="743"/>
      <c r="GZ180" s="743"/>
      <c r="HA180" s="743"/>
      <c r="HB180" s="743"/>
      <c r="HC180" s="743"/>
      <c r="HD180" s="743"/>
      <c r="HE180" s="743"/>
      <c r="HF180" s="743"/>
      <c r="HG180" s="743"/>
      <c r="HH180" s="743"/>
      <c r="HI180" s="743"/>
      <c r="HJ180" s="743"/>
      <c r="HK180" s="743"/>
      <c r="HL180" s="743"/>
      <c r="HM180" s="743"/>
      <c r="HN180" s="743"/>
      <c r="HO180" s="743"/>
      <c r="HP180" s="743"/>
      <c r="HQ180" s="743"/>
      <c r="HR180" s="743"/>
      <c r="HS180" s="743"/>
      <c r="HT180" s="743"/>
      <c r="HU180" s="743"/>
      <c r="HV180" s="743"/>
      <c r="HW180" s="743"/>
      <c r="HX180" s="743"/>
      <c r="HY180" s="743"/>
      <c r="HZ180" s="743"/>
      <c r="IA180" s="743"/>
      <c r="IB180" s="743"/>
      <c r="IC180" s="743"/>
      <c r="ID180" s="743"/>
      <c r="IE180" s="743"/>
      <c r="IF180" s="743"/>
      <c r="IG180" s="743"/>
      <c r="IH180" s="743"/>
      <c r="II180" s="743"/>
      <c r="IJ180" s="743"/>
      <c r="IK180" s="743"/>
      <c r="IL180" s="743"/>
      <c r="IM180" s="743"/>
      <c r="IN180" s="743"/>
      <c r="IO180" s="743"/>
      <c r="IP180" s="743"/>
      <c r="IQ180" s="743"/>
      <c r="IR180" s="743"/>
      <c r="IS180" s="743"/>
      <c r="IT180" s="743"/>
      <c r="IU180" s="743"/>
      <c r="IV180" s="743"/>
    </row>
    <row r="181" spans="1:256" s="744" customFormat="1" ht="16.5" customHeight="1" thickBot="1">
      <c r="A181" s="736"/>
      <c r="B181" s="701"/>
      <c r="C181" s="1146"/>
      <c r="D181" s="746"/>
      <c r="E181" s="746"/>
      <c r="F181" s="746"/>
      <c r="G181" s="746"/>
      <c r="H181" s="739" t="s">
        <v>64</v>
      </c>
      <c r="I181" s="705"/>
      <c r="J181" s="706"/>
      <c r="K181" s="706"/>
      <c r="L181" s="706"/>
      <c r="M181" s="706"/>
      <c r="N181" s="747"/>
      <c r="O181" s="748"/>
      <c r="P181" s="742"/>
      <c r="Q181" s="743"/>
      <c r="R181" s="743"/>
      <c r="S181" s="743"/>
      <c r="T181" s="743"/>
      <c r="U181" s="743"/>
      <c r="V181" s="743"/>
      <c r="W181" s="743"/>
      <c r="X181" s="743"/>
      <c r="Y181" s="743"/>
      <c r="Z181" s="743"/>
      <c r="AA181" s="743"/>
      <c r="AB181" s="743"/>
      <c r="AC181" s="743"/>
      <c r="AD181" s="743"/>
      <c r="AE181" s="743"/>
      <c r="AF181" s="743"/>
      <c r="AG181" s="743"/>
      <c r="AH181" s="743"/>
      <c r="AI181" s="743"/>
      <c r="AJ181" s="743"/>
      <c r="AK181" s="743"/>
      <c r="AL181" s="743"/>
      <c r="AM181" s="743"/>
      <c r="AN181" s="743"/>
      <c r="AO181" s="743"/>
      <c r="AP181" s="743"/>
      <c r="AQ181" s="743"/>
      <c r="AR181" s="743"/>
      <c r="AS181" s="743"/>
      <c r="AT181" s="743"/>
      <c r="AU181" s="743"/>
      <c r="AV181" s="743"/>
      <c r="AW181" s="743"/>
      <c r="AX181" s="743"/>
      <c r="AY181" s="743"/>
      <c r="AZ181" s="743"/>
      <c r="BA181" s="743"/>
      <c r="BB181" s="743"/>
      <c r="BC181" s="743"/>
      <c r="BD181" s="743"/>
      <c r="BE181" s="743"/>
      <c r="BF181" s="743"/>
      <c r="BG181" s="743"/>
      <c r="BH181" s="743"/>
      <c r="BI181" s="743"/>
      <c r="BJ181" s="743"/>
      <c r="BK181" s="743"/>
      <c r="BL181" s="743"/>
      <c r="BM181" s="743"/>
      <c r="BN181" s="743"/>
      <c r="BO181" s="743"/>
      <c r="BP181" s="743"/>
      <c r="BQ181" s="743"/>
      <c r="BR181" s="743"/>
      <c r="BS181" s="743"/>
      <c r="BT181" s="743"/>
      <c r="BU181" s="743"/>
      <c r="BV181" s="743"/>
      <c r="BW181" s="743"/>
      <c r="BX181" s="743"/>
      <c r="BY181" s="743"/>
      <c r="BZ181" s="743"/>
      <c r="CA181" s="743"/>
      <c r="CB181" s="743"/>
      <c r="CC181" s="743"/>
      <c r="CD181" s="743"/>
      <c r="CE181" s="743"/>
      <c r="CF181" s="743"/>
      <c r="CG181" s="743"/>
      <c r="CH181" s="743"/>
      <c r="CI181" s="743"/>
      <c r="CJ181" s="743"/>
      <c r="CK181" s="743"/>
      <c r="CL181" s="743"/>
      <c r="CM181" s="743"/>
      <c r="CN181" s="743"/>
      <c r="CO181" s="743"/>
      <c r="CP181" s="743"/>
      <c r="CQ181" s="743"/>
      <c r="CR181" s="743"/>
      <c r="CS181" s="743"/>
      <c r="CT181" s="743"/>
      <c r="CU181" s="743"/>
      <c r="CV181" s="743"/>
      <c r="CW181" s="743"/>
      <c r="CX181" s="743"/>
      <c r="CY181" s="743"/>
      <c r="CZ181" s="743"/>
      <c r="DA181" s="743"/>
      <c r="DB181" s="743"/>
      <c r="DC181" s="743"/>
      <c r="DD181" s="743"/>
      <c r="DE181" s="743"/>
      <c r="DF181" s="743"/>
      <c r="DG181" s="743"/>
      <c r="DH181" s="743"/>
      <c r="DI181" s="743"/>
      <c r="DJ181" s="743"/>
      <c r="DK181" s="743"/>
      <c r="DL181" s="743"/>
      <c r="DM181" s="743"/>
      <c r="DN181" s="743"/>
      <c r="DO181" s="743"/>
      <c r="DP181" s="743"/>
      <c r="DQ181" s="743"/>
      <c r="DR181" s="743"/>
      <c r="DS181" s="743"/>
      <c r="DT181" s="743"/>
      <c r="DU181" s="743"/>
      <c r="DV181" s="743"/>
      <c r="DW181" s="743"/>
      <c r="DX181" s="743"/>
      <c r="DY181" s="743"/>
      <c r="DZ181" s="743"/>
      <c r="EA181" s="743"/>
      <c r="EB181" s="743"/>
      <c r="EC181" s="743"/>
      <c r="ED181" s="743"/>
      <c r="EE181" s="743"/>
      <c r="EF181" s="743"/>
      <c r="EG181" s="743"/>
      <c r="EH181" s="743"/>
      <c r="EI181" s="743"/>
      <c r="EJ181" s="743"/>
      <c r="EK181" s="743"/>
      <c r="EL181" s="743"/>
      <c r="EM181" s="743"/>
      <c r="EN181" s="743"/>
      <c r="EO181" s="743"/>
      <c r="EP181" s="743"/>
      <c r="EQ181" s="743"/>
      <c r="ER181" s="743"/>
      <c r="ES181" s="743"/>
      <c r="ET181" s="743"/>
      <c r="EU181" s="743"/>
      <c r="EV181" s="743"/>
      <c r="EW181" s="743"/>
      <c r="EX181" s="743"/>
      <c r="EY181" s="743"/>
      <c r="EZ181" s="743"/>
      <c r="FA181" s="743"/>
      <c r="FB181" s="743"/>
      <c r="FC181" s="743"/>
      <c r="FD181" s="743"/>
      <c r="FE181" s="743"/>
      <c r="FF181" s="743"/>
      <c r="FG181" s="743"/>
      <c r="FH181" s="743"/>
      <c r="FI181" s="743"/>
      <c r="FJ181" s="743"/>
      <c r="FK181" s="743"/>
      <c r="FL181" s="743"/>
      <c r="FM181" s="743"/>
      <c r="FN181" s="743"/>
      <c r="FO181" s="743"/>
      <c r="FP181" s="743"/>
      <c r="FQ181" s="743"/>
      <c r="FR181" s="743"/>
      <c r="FS181" s="743"/>
      <c r="FT181" s="743"/>
      <c r="FU181" s="743"/>
      <c r="FV181" s="743"/>
      <c r="FW181" s="743"/>
      <c r="FX181" s="743"/>
      <c r="FY181" s="743"/>
      <c r="FZ181" s="743"/>
      <c r="GA181" s="743"/>
      <c r="GB181" s="743"/>
      <c r="GC181" s="743"/>
      <c r="GD181" s="743"/>
      <c r="GE181" s="743"/>
      <c r="GF181" s="743"/>
      <c r="GG181" s="743"/>
      <c r="GH181" s="743"/>
      <c r="GI181" s="743"/>
      <c r="GJ181" s="743"/>
      <c r="GK181" s="743"/>
      <c r="GL181" s="743"/>
      <c r="GM181" s="743"/>
      <c r="GN181" s="743"/>
      <c r="GO181" s="743"/>
      <c r="GP181" s="743"/>
      <c r="GQ181" s="743"/>
      <c r="GR181" s="743"/>
      <c r="GS181" s="743"/>
      <c r="GT181" s="743"/>
      <c r="GU181" s="743"/>
      <c r="GV181" s="743"/>
      <c r="GW181" s="743"/>
      <c r="GX181" s="743"/>
      <c r="GY181" s="743"/>
      <c r="GZ181" s="743"/>
      <c r="HA181" s="743"/>
      <c r="HB181" s="743"/>
      <c r="HC181" s="743"/>
      <c r="HD181" s="743"/>
      <c r="HE181" s="743"/>
      <c r="HF181" s="743"/>
      <c r="HG181" s="743"/>
      <c r="HH181" s="743"/>
      <c r="HI181" s="743"/>
      <c r="HJ181" s="743"/>
      <c r="HK181" s="743"/>
      <c r="HL181" s="743"/>
      <c r="HM181" s="743"/>
      <c r="HN181" s="743"/>
      <c r="HO181" s="743"/>
      <c r="HP181" s="743"/>
      <c r="HQ181" s="743"/>
      <c r="HR181" s="743"/>
      <c r="HS181" s="743"/>
      <c r="HT181" s="743"/>
      <c r="HU181" s="743"/>
      <c r="HV181" s="743"/>
      <c r="HW181" s="743"/>
      <c r="HX181" s="743"/>
      <c r="HY181" s="743"/>
      <c r="HZ181" s="743"/>
      <c r="IA181" s="743"/>
      <c r="IB181" s="743"/>
      <c r="IC181" s="743"/>
      <c r="ID181" s="743"/>
      <c r="IE181" s="743"/>
      <c r="IF181" s="743"/>
      <c r="IG181" s="743"/>
      <c r="IH181" s="743"/>
      <c r="II181" s="743"/>
      <c r="IJ181" s="743"/>
      <c r="IK181" s="743"/>
      <c r="IL181" s="743"/>
      <c r="IM181" s="743"/>
      <c r="IN181" s="743"/>
      <c r="IO181" s="743"/>
      <c r="IP181" s="743"/>
      <c r="IQ181" s="743"/>
      <c r="IR181" s="743"/>
      <c r="IS181" s="743"/>
      <c r="IT181" s="743"/>
      <c r="IU181" s="743"/>
      <c r="IV181" s="743"/>
    </row>
    <row r="182" spans="1:256" s="744" customFormat="1" ht="16.5" customHeight="1" thickBot="1">
      <c r="A182" s="736"/>
      <c r="B182" s="701"/>
      <c r="C182" s="1146"/>
      <c r="D182" s="746"/>
      <c r="E182" s="746"/>
      <c r="F182" s="703"/>
      <c r="G182" s="746"/>
      <c r="H182" s="739" t="s">
        <v>885</v>
      </c>
      <c r="I182" s="749"/>
      <c r="J182" s="747"/>
      <c r="K182" s="706"/>
      <c r="L182" s="747"/>
      <c r="M182" s="747"/>
      <c r="N182" s="747"/>
      <c r="O182" s="748"/>
      <c r="P182" s="742"/>
      <c r="Q182" s="743"/>
      <c r="R182" s="743"/>
      <c r="S182" s="743"/>
      <c r="T182" s="743"/>
      <c r="U182" s="743"/>
      <c r="V182" s="743"/>
      <c r="W182" s="743"/>
      <c r="X182" s="743"/>
      <c r="Y182" s="743"/>
      <c r="Z182" s="743"/>
      <c r="AA182" s="743"/>
      <c r="AB182" s="743"/>
      <c r="AC182" s="743"/>
      <c r="AD182" s="743"/>
      <c r="AE182" s="743"/>
      <c r="AF182" s="743"/>
      <c r="AG182" s="743"/>
      <c r="AH182" s="743"/>
      <c r="AI182" s="743"/>
      <c r="AJ182" s="743"/>
      <c r="AK182" s="743"/>
      <c r="AL182" s="743"/>
      <c r="AM182" s="743"/>
      <c r="AN182" s="743"/>
      <c r="AO182" s="743"/>
      <c r="AP182" s="743"/>
      <c r="AQ182" s="743"/>
      <c r="AR182" s="743"/>
      <c r="AS182" s="743"/>
      <c r="AT182" s="743"/>
      <c r="AU182" s="743"/>
      <c r="AV182" s="743"/>
      <c r="AW182" s="743"/>
      <c r="AX182" s="743"/>
      <c r="AY182" s="743"/>
      <c r="AZ182" s="743"/>
      <c r="BA182" s="743"/>
      <c r="BB182" s="743"/>
      <c r="BC182" s="743"/>
      <c r="BD182" s="743"/>
      <c r="BE182" s="743"/>
      <c r="BF182" s="743"/>
      <c r="BG182" s="743"/>
      <c r="BH182" s="743"/>
      <c r="BI182" s="743"/>
      <c r="BJ182" s="743"/>
      <c r="BK182" s="743"/>
      <c r="BL182" s="743"/>
      <c r="BM182" s="743"/>
      <c r="BN182" s="743"/>
      <c r="BO182" s="743"/>
      <c r="BP182" s="743"/>
      <c r="BQ182" s="743"/>
      <c r="BR182" s="743"/>
      <c r="BS182" s="743"/>
      <c r="BT182" s="743"/>
      <c r="BU182" s="743"/>
      <c r="BV182" s="743"/>
      <c r="BW182" s="743"/>
      <c r="BX182" s="743"/>
      <c r="BY182" s="743"/>
      <c r="BZ182" s="743"/>
      <c r="CA182" s="743"/>
      <c r="CB182" s="743"/>
      <c r="CC182" s="743"/>
      <c r="CD182" s="743"/>
      <c r="CE182" s="743"/>
      <c r="CF182" s="743"/>
      <c r="CG182" s="743"/>
      <c r="CH182" s="743"/>
      <c r="CI182" s="743"/>
      <c r="CJ182" s="743"/>
      <c r="CK182" s="743"/>
      <c r="CL182" s="743"/>
      <c r="CM182" s="743"/>
      <c r="CN182" s="743"/>
      <c r="CO182" s="743"/>
      <c r="CP182" s="743"/>
      <c r="CQ182" s="743"/>
      <c r="CR182" s="743"/>
      <c r="CS182" s="743"/>
      <c r="CT182" s="743"/>
      <c r="CU182" s="743"/>
      <c r="CV182" s="743"/>
      <c r="CW182" s="743"/>
      <c r="CX182" s="743"/>
      <c r="CY182" s="743"/>
      <c r="CZ182" s="743"/>
      <c r="DA182" s="743"/>
      <c r="DB182" s="743"/>
      <c r="DC182" s="743"/>
      <c r="DD182" s="743"/>
      <c r="DE182" s="743"/>
      <c r="DF182" s="743"/>
      <c r="DG182" s="743"/>
      <c r="DH182" s="743"/>
      <c r="DI182" s="743"/>
      <c r="DJ182" s="743"/>
      <c r="DK182" s="743"/>
      <c r="DL182" s="743"/>
      <c r="DM182" s="743"/>
      <c r="DN182" s="743"/>
      <c r="DO182" s="743"/>
      <c r="DP182" s="743"/>
      <c r="DQ182" s="743"/>
      <c r="DR182" s="743"/>
      <c r="DS182" s="743"/>
      <c r="DT182" s="743"/>
      <c r="DU182" s="743"/>
      <c r="DV182" s="743"/>
      <c r="DW182" s="743"/>
      <c r="DX182" s="743"/>
      <c r="DY182" s="743"/>
      <c r="DZ182" s="743"/>
      <c r="EA182" s="743"/>
      <c r="EB182" s="743"/>
      <c r="EC182" s="743"/>
      <c r="ED182" s="743"/>
      <c r="EE182" s="743"/>
      <c r="EF182" s="743"/>
      <c r="EG182" s="743"/>
      <c r="EH182" s="743"/>
      <c r="EI182" s="743"/>
      <c r="EJ182" s="743"/>
      <c r="EK182" s="743"/>
      <c r="EL182" s="743"/>
      <c r="EM182" s="743"/>
      <c r="EN182" s="743"/>
      <c r="EO182" s="743"/>
      <c r="EP182" s="743"/>
      <c r="EQ182" s="743"/>
      <c r="ER182" s="743"/>
      <c r="ES182" s="743"/>
      <c r="ET182" s="743"/>
      <c r="EU182" s="743"/>
      <c r="EV182" s="743"/>
      <c r="EW182" s="743"/>
      <c r="EX182" s="743"/>
      <c r="EY182" s="743"/>
      <c r="EZ182" s="743"/>
      <c r="FA182" s="743"/>
      <c r="FB182" s="743"/>
      <c r="FC182" s="743"/>
      <c r="FD182" s="743"/>
      <c r="FE182" s="743"/>
      <c r="FF182" s="743"/>
      <c r="FG182" s="743"/>
      <c r="FH182" s="743"/>
      <c r="FI182" s="743"/>
      <c r="FJ182" s="743"/>
      <c r="FK182" s="743"/>
      <c r="FL182" s="743"/>
      <c r="FM182" s="743"/>
      <c r="FN182" s="743"/>
      <c r="FO182" s="743"/>
      <c r="FP182" s="743"/>
      <c r="FQ182" s="743"/>
      <c r="FR182" s="743"/>
      <c r="FS182" s="743"/>
      <c r="FT182" s="743"/>
      <c r="FU182" s="743"/>
      <c r="FV182" s="743"/>
      <c r="FW182" s="743"/>
      <c r="FX182" s="743"/>
      <c r="FY182" s="743"/>
      <c r="FZ182" s="743"/>
      <c r="GA182" s="743"/>
      <c r="GB182" s="743"/>
      <c r="GC182" s="743"/>
      <c r="GD182" s="743"/>
      <c r="GE182" s="743"/>
      <c r="GF182" s="743"/>
      <c r="GG182" s="743"/>
      <c r="GH182" s="743"/>
      <c r="GI182" s="743"/>
      <c r="GJ182" s="743"/>
      <c r="GK182" s="743"/>
      <c r="GL182" s="743"/>
      <c r="GM182" s="743"/>
      <c r="GN182" s="743"/>
      <c r="GO182" s="743"/>
      <c r="GP182" s="743"/>
      <c r="GQ182" s="743"/>
      <c r="GR182" s="743"/>
      <c r="GS182" s="743"/>
      <c r="GT182" s="743"/>
      <c r="GU182" s="743"/>
      <c r="GV182" s="743"/>
      <c r="GW182" s="743"/>
      <c r="GX182" s="743"/>
      <c r="GY182" s="743"/>
      <c r="GZ182" s="743"/>
      <c r="HA182" s="743"/>
      <c r="HB182" s="743"/>
      <c r="HC182" s="743"/>
      <c r="HD182" s="743"/>
      <c r="HE182" s="743"/>
      <c r="HF182" s="743"/>
      <c r="HG182" s="743"/>
      <c r="HH182" s="743"/>
      <c r="HI182" s="743"/>
      <c r="HJ182" s="743"/>
      <c r="HK182" s="743"/>
      <c r="HL182" s="743"/>
      <c r="HM182" s="743"/>
      <c r="HN182" s="743"/>
      <c r="HO182" s="743"/>
      <c r="HP182" s="743"/>
      <c r="HQ182" s="743"/>
      <c r="HR182" s="743"/>
      <c r="HS182" s="743"/>
      <c r="HT182" s="743"/>
      <c r="HU182" s="743"/>
      <c r="HV182" s="743"/>
      <c r="HW182" s="743"/>
      <c r="HX182" s="743"/>
      <c r="HY182" s="743"/>
      <c r="HZ182" s="743"/>
      <c r="IA182" s="743"/>
      <c r="IB182" s="743"/>
      <c r="IC182" s="743"/>
      <c r="ID182" s="743"/>
      <c r="IE182" s="743"/>
      <c r="IF182" s="743"/>
      <c r="IG182" s="743"/>
      <c r="IH182" s="743"/>
      <c r="II182" s="743"/>
      <c r="IJ182" s="743"/>
      <c r="IK182" s="743"/>
      <c r="IL182" s="743"/>
      <c r="IM182" s="743"/>
      <c r="IN182" s="743"/>
      <c r="IO182" s="743"/>
      <c r="IP182" s="743"/>
      <c r="IQ182" s="743"/>
      <c r="IR182" s="743"/>
      <c r="IS182" s="743"/>
      <c r="IT182" s="743"/>
      <c r="IU182" s="743"/>
      <c r="IV182" s="743"/>
    </row>
    <row r="183" spans="1:256" s="744" customFormat="1" ht="16.5" customHeight="1" thickBot="1">
      <c r="A183" s="736"/>
      <c r="B183" s="745"/>
      <c r="C183" s="1146"/>
      <c r="D183" s="746"/>
      <c r="E183" s="746"/>
      <c r="F183" s="746"/>
      <c r="G183" s="746"/>
      <c r="H183" s="739" t="s">
        <v>23</v>
      </c>
      <c r="I183" s="749"/>
      <c r="J183" s="747"/>
      <c r="K183" s="747"/>
      <c r="L183" s="747"/>
      <c r="M183" s="747"/>
      <c r="N183" s="747"/>
      <c r="O183" s="748"/>
      <c r="P183" s="742"/>
      <c r="Q183" s="743"/>
      <c r="R183" s="743"/>
      <c r="S183" s="743"/>
      <c r="T183" s="743"/>
      <c r="U183" s="743"/>
      <c r="V183" s="743"/>
      <c r="W183" s="743"/>
      <c r="X183" s="743"/>
      <c r="Y183" s="743"/>
      <c r="Z183" s="743"/>
      <c r="AA183" s="743"/>
      <c r="AB183" s="743"/>
      <c r="AC183" s="743"/>
      <c r="AD183" s="743"/>
      <c r="AE183" s="743"/>
      <c r="AF183" s="743"/>
      <c r="AG183" s="743"/>
      <c r="AH183" s="743"/>
      <c r="AI183" s="743"/>
      <c r="AJ183" s="743"/>
      <c r="AK183" s="743"/>
      <c r="AL183" s="743"/>
      <c r="AM183" s="743"/>
      <c r="AN183" s="743"/>
      <c r="AO183" s="743"/>
      <c r="AP183" s="743"/>
      <c r="AQ183" s="743"/>
      <c r="AR183" s="743"/>
      <c r="AS183" s="743"/>
      <c r="AT183" s="743"/>
      <c r="AU183" s="743"/>
      <c r="AV183" s="743"/>
      <c r="AW183" s="743"/>
      <c r="AX183" s="743"/>
      <c r="AY183" s="743"/>
      <c r="AZ183" s="743"/>
      <c r="BA183" s="743"/>
      <c r="BB183" s="743"/>
      <c r="BC183" s="743"/>
      <c r="BD183" s="743"/>
      <c r="BE183" s="743"/>
      <c r="BF183" s="743"/>
      <c r="BG183" s="743"/>
      <c r="BH183" s="743"/>
      <c r="BI183" s="743"/>
      <c r="BJ183" s="743"/>
      <c r="BK183" s="743"/>
      <c r="BL183" s="743"/>
      <c r="BM183" s="743"/>
      <c r="BN183" s="743"/>
      <c r="BO183" s="743"/>
      <c r="BP183" s="743"/>
      <c r="BQ183" s="743"/>
      <c r="BR183" s="743"/>
      <c r="BS183" s="743"/>
      <c r="BT183" s="743"/>
      <c r="BU183" s="743"/>
      <c r="BV183" s="743"/>
      <c r="BW183" s="743"/>
      <c r="BX183" s="743"/>
      <c r="BY183" s="743"/>
      <c r="BZ183" s="743"/>
      <c r="CA183" s="743"/>
      <c r="CB183" s="743"/>
      <c r="CC183" s="743"/>
      <c r="CD183" s="743"/>
      <c r="CE183" s="743"/>
      <c r="CF183" s="743"/>
      <c r="CG183" s="743"/>
      <c r="CH183" s="743"/>
      <c r="CI183" s="743"/>
      <c r="CJ183" s="743"/>
      <c r="CK183" s="743"/>
      <c r="CL183" s="743"/>
      <c r="CM183" s="743"/>
      <c r="CN183" s="743"/>
      <c r="CO183" s="743"/>
      <c r="CP183" s="743"/>
      <c r="CQ183" s="743"/>
      <c r="CR183" s="743"/>
      <c r="CS183" s="743"/>
      <c r="CT183" s="743"/>
      <c r="CU183" s="743"/>
      <c r="CV183" s="743"/>
      <c r="CW183" s="743"/>
      <c r="CX183" s="743"/>
      <c r="CY183" s="743"/>
      <c r="CZ183" s="743"/>
      <c r="DA183" s="743"/>
      <c r="DB183" s="743"/>
      <c r="DC183" s="743"/>
      <c r="DD183" s="743"/>
      <c r="DE183" s="743"/>
      <c r="DF183" s="743"/>
      <c r="DG183" s="743"/>
      <c r="DH183" s="743"/>
      <c r="DI183" s="743"/>
      <c r="DJ183" s="743"/>
      <c r="DK183" s="743"/>
      <c r="DL183" s="743"/>
      <c r="DM183" s="743"/>
      <c r="DN183" s="743"/>
      <c r="DO183" s="743"/>
      <c r="DP183" s="743"/>
      <c r="DQ183" s="743"/>
      <c r="DR183" s="743"/>
      <c r="DS183" s="743"/>
      <c r="DT183" s="743"/>
      <c r="DU183" s="743"/>
      <c r="DV183" s="743"/>
      <c r="DW183" s="743"/>
      <c r="DX183" s="743"/>
      <c r="DY183" s="743"/>
      <c r="DZ183" s="743"/>
      <c r="EA183" s="743"/>
      <c r="EB183" s="743"/>
      <c r="EC183" s="743"/>
      <c r="ED183" s="743"/>
      <c r="EE183" s="743"/>
      <c r="EF183" s="743"/>
      <c r="EG183" s="743"/>
      <c r="EH183" s="743"/>
      <c r="EI183" s="743"/>
      <c r="EJ183" s="743"/>
      <c r="EK183" s="743"/>
      <c r="EL183" s="743"/>
      <c r="EM183" s="743"/>
      <c r="EN183" s="743"/>
      <c r="EO183" s="743"/>
      <c r="EP183" s="743"/>
      <c r="EQ183" s="743"/>
      <c r="ER183" s="743"/>
      <c r="ES183" s="743"/>
      <c r="ET183" s="743"/>
      <c r="EU183" s="743"/>
      <c r="EV183" s="743"/>
      <c r="EW183" s="743"/>
      <c r="EX183" s="743"/>
      <c r="EY183" s="743"/>
      <c r="EZ183" s="743"/>
      <c r="FA183" s="743"/>
      <c r="FB183" s="743"/>
      <c r="FC183" s="743"/>
      <c r="FD183" s="743"/>
      <c r="FE183" s="743"/>
      <c r="FF183" s="743"/>
      <c r="FG183" s="743"/>
      <c r="FH183" s="743"/>
      <c r="FI183" s="743"/>
      <c r="FJ183" s="743"/>
      <c r="FK183" s="743"/>
      <c r="FL183" s="743"/>
      <c r="FM183" s="743"/>
      <c r="FN183" s="743"/>
      <c r="FO183" s="743"/>
      <c r="FP183" s="743"/>
      <c r="FQ183" s="743"/>
      <c r="FR183" s="743"/>
      <c r="FS183" s="743"/>
      <c r="FT183" s="743"/>
      <c r="FU183" s="743"/>
      <c r="FV183" s="743"/>
      <c r="FW183" s="743"/>
      <c r="FX183" s="743"/>
      <c r="FY183" s="743"/>
      <c r="FZ183" s="743"/>
      <c r="GA183" s="743"/>
      <c r="GB183" s="743"/>
      <c r="GC183" s="743"/>
      <c r="GD183" s="743"/>
      <c r="GE183" s="743"/>
      <c r="GF183" s="743"/>
      <c r="GG183" s="743"/>
      <c r="GH183" s="743"/>
      <c r="GI183" s="743"/>
      <c r="GJ183" s="743"/>
      <c r="GK183" s="743"/>
      <c r="GL183" s="743"/>
      <c r="GM183" s="743"/>
      <c r="GN183" s="743"/>
      <c r="GO183" s="743"/>
      <c r="GP183" s="743"/>
      <c r="GQ183" s="743"/>
      <c r="GR183" s="743"/>
      <c r="GS183" s="743"/>
      <c r="GT183" s="743"/>
      <c r="GU183" s="743"/>
      <c r="GV183" s="743"/>
      <c r="GW183" s="743"/>
      <c r="GX183" s="743"/>
      <c r="GY183" s="743"/>
      <c r="GZ183" s="743"/>
      <c r="HA183" s="743"/>
      <c r="HB183" s="743"/>
      <c r="HC183" s="743"/>
      <c r="HD183" s="743"/>
      <c r="HE183" s="743"/>
      <c r="HF183" s="743"/>
      <c r="HG183" s="743"/>
      <c r="HH183" s="743"/>
      <c r="HI183" s="743"/>
      <c r="HJ183" s="743"/>
      <c r="HK183" s="743"/>
      <c r="HL183" s="743"/>
      <c r="HM183" s="743"/>
      <c r="HN183" s="743"/>
      <c r="HO183" s="743"/>
      <c r="HP183" s="743"/>
      <c r="HQ183" s="743"/>
      <c r="HR183" s="743"/>
      <c r="HS183" s="743"/>
      <c r="HT183" s="743"/>
      <c r="HU183" s="743"/>
      <c r="HV183" s="743"/>
      <c r="HW183" s="743"/>
      <c r="HX183" s="743"/>
      <c r="HY183" s="743"/>
      <c r="HZ183" s="743"/>
      <c r="IA183" s="743"/>
      <c r="IB183" s="743"/>
      <c r="IC183" s="743"/>
      <c r="ID183" s="743"/>
      <c r="IE183" s="743"/>
      <c r="IF183" s="743"/>
      <c r="IG183" s="743"/>
      <c r="IH183" s="743"/>
      <c r="II183" s="743"/>
      <c r="IJ183" s="743"/>
      <c r="IK183" s="743"/>
      <c r="IL183" s="743"/>
      <c r="IM183" s="743"/>
      <c r="IN183" s="743"/>
      <c r="IO183" s="743"/>
      <c r="IP183" s="743"/>
      <c r="IQ183" s="743"/>
      <c r="IR183" s="743"/>
      <c r="IS183" s="743"/>
      <c r="IT183" s="743"/>
      <c r="IU183" s="743"/>
      <c r="IV183" s="743"/>
    </row>
    <row r="184" spans="1:256" s="735" customFormat="1" ht="16.5" customHeight="1" thickBot="1">
      <c r="A184" s="15"/>
      <c r="B184" s="712"/>
      <c r="C184" s="1147"/>
      <c r="D184" s="714"/>
      <c r="E184" s="714"/>
      <c r="F184" s="714"/>
      <c r="G184" s="714"/>
      <c r="H184" s="750" t="s">
        <v>243</v>
      </c>
      <c r="I184" s="709"/>
      <c r="J184" s="710"/>
      <c r="K184" s="710"/>
      <c r="L184" s="710"/>
      <c r="M184" s="710"/>
      <c r="N184" s="710"/>
      <c r="O184" s="711"/>
      <c r="P184" s="14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735" customFormat="1" ht="38.25" customHeight="1" thickBot="1">
      <c r="A185" s="15"/>
      <c r="B185" s="753" t="s">
        <v>374</v>
      </c>
      <c r="C185" s="754"/>
      <c r="D185" s="754"/>
      <c r="E185" s="755"/>
      <c r="F185" s="756">
        <f>SUM(F10:F184)</f>
        <v>32780</v>
      </c>
      <c r="G185" s="757"/>
      <c r="H185" s="758"/>
      <c r="I185" s="759"/>
      <c r="J185" s="759"/>
      <c r="K185" s="759"/>
      <c r="L185" s="759"/>
      <c r="M185" s="759"/>
      <c r="N185" s="759"/>
      <c r="O185" s="76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735" customFormat="1" ht="24.75" customHeight="1">
      <c r="A186" s="5"/>
      <c r="B186" s="761"/>
      <c r="C186" s="761"/>
      <c r="D186" s="762"/>
      <c r="E186" s="762"/>
      <c r="F186" s="762"/>
      <c r="G186" s="762"/>
      <c r="H186" s="762"/>
      <c r="I186" s="762"/>
      <c r="J186" s="762"/>
      <c r="K186" s="762"/>
      <c r="L186" s="762"/>
      <c r="M186" s="762"/>
      <c r="N186" s="762"/>
      <c r="O186" s="762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735" customFormat="1" ht="24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735" customFormat="1" ht="24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735" customFormat="1" ht="24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735" customFormat="1" ht="24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735" customFormat="1" ht="24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735" customFormat="1" ht="24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735" customFormat="1" ht="24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ht="19.5" customHeight="1"/>
    <row r="195" ht="19.5" customHeight="1"/>
    <row r="196" ht="19.5" customHeight="1"/>
  </sheetData>
  <sheetProtection/>
  <mergeCells count="136"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  <mergeCell ref="N8:N9"/>
    <mergeCell ref="O8:O9"/>
    <mergeCell ref="B10:B14"/>
    <mergeCell ref="C10:C14"/>
    <mergeCell ref="D10:D14"/>
    <mergeCell ref="E10:E14"/>
    <mergeCell ref="F10:F14"/>
    <mergeCell ref="G10:G14"/>
    <mergeCell ref="B15:B19"/>
    <mergeCell ref="C15:C19"/>
    <mergeCell ref="D15:D19"/>
    <mergeCell ref="E15:E19"/>
    <mergeCell ref="F15:F19"/>
    <mergeCell ref="G15:G19"/>
    <mergeCell ref="B20:B24"/>
    <mergeCell ref="C20:C24"/>
    <mergeCell ref="D20:D24"/>
    <mergeCell ref="E20:E24"/>
    <mergeCell ref="F20:F24"/>
    <mergeCell ref="G20:G24"/>
    <mergeCell ref="B25:B29"/>
    <mergeCell ref="C25:C29"/>
    <mergeCell ref="D25:D29"/>
    <mergeCell ref="E25:E29"/>
    <mergeCell ref="F25:F29"/>
    <mergeCell ref="G25:G29"/>
    <mergeCell ref="B30:B34"/>
    <mergeCell ref="C30:C34"/>
    <mergeCell ref="D30:D34"/>
    <mergeCell ref="E30:E34"/>
    <mergeCell ref="F30:F34"/>
    <mergeCell ref="G30:G34"/>
    <mergeCell ref="B35:B39"/>
    <mergeCell ref="C35:C39"/>
    <mergeCell ref="D35:D39"/>
    <mergeCell ref="E35:E39"/>
    <mergeCell ref="F35:F39"/>
    <mergeCell ref="G35:G39"/>
    <mergeCell ref="B40:B44"/>
    <mergeCell ref="C40:C44"/>
    <mergeCell ref="D40:D44"/>
    <mergeCell ref="E40:E44"/>
    <mergeCell ref="F40:F44"/>
    <mergeCell ref="G40:G44"/>
    <mergeCell ref="B45:B49"/>
    <mergeCell ref="C45:C49"/>
    <mergeCell ref="D45:D49"/>
    <mergeCell ref="E45:E49"/>
    <mergeCell ref="F45:F49"/>
    <mergeCell ref="G45:G49"/>
    <mergeCell ref="B50:B54"/>
    <mergeCell ref="C50:C54"/>
    <mergeCell ref="D50:D54"/>
    <mergeCell ref="E50:E54"/>
    <mergeCell ref="F50:F54"/>
    <mergeCell ref="G50:G54"/>
    <mergeCell ref="B55:B59"/>
    <mergeCell ref="C55:C59"/>
    <mergeCell ref="D55:D59"/>
    <mergeCell ref="E55:E59"/>
    <mergeCell ref="F55:F59"/>
    <mergeCell ref="G55:G59"/>
    <mergeCell ref="B60:B64"/>
    <mergeCell ref="C60:C64"/>
    <mergeCell ref="D60:D64"/>
    <mergeCell ref="E60:E64"/>
    <mergeCell ref="F60:F64"/>
    <mergeCell ref="G60:G64"/>
    <mergeCell ref="B65:B69"/>
    <mergeCell ref="C65:C69"/>
    <mergeCell ref="D65:D69"/>
    <mergeCell ref="E65:E69"/>
    <mergeCell ref="F65:F69"/>
    <mergeCell ref="G65:G69"/>
    <mergeCell ref="B70:B74"/>
    <mergeCell ref="C70:C74"/>
    <mergeCell ref="D70:D74"/>
    <mergeCell ref="E70:E74"/>
    <mergeCell ref="F70:F74"/>
    <mergeCell ref="G70:G74"/>
    <mergeCell ref="B75:B79"/>
    <mergeCell ref="C75:C79"/>
    <mergeCell ref="D75:D79"/>
    <mergeCell ref="E75:E79"/>
    <mergeCell ref="F75:F79"/>
    <mergeCell ref="G75:G79"/>
    <mergeCell ref="B80:B84"/>
    <mergeCell ref="C80:C84"/>
    <mergeCell ref="D80:D84"/>
    <mergeCell ref="E80:E84"/>
    <mergeCell ref="F80:F84"/>
    <mergeCell ref="G80:G84"/>
    <mergeCell ref="B85:B89"/>
    <mergeCell ref="C85:C89"/>
    <mergeCell ref="D85:D89"/>
    <mergeCell ref="E85:E89"/>
    <mergeCell ref="F85:F89"/>
    <mergeCell ref="G85:G89"/>
    <mergeCell ref="B90:B94"/>
    <mergeCell ref="C90:C94"/>
    <mergeCell ref="D90:D94"/>
    <mergeCell ref="E90:E94"/>
    <mergeCell ref="F90:F94"/>
    <mergeCell ref="G90:G94"/>
    <mergeCell ref="B95:B99"/>
    <mergeCell ref="C95:C99"/>
    <mergeCell ref="D95:D99"/>
    <mergeCell ref="E95:E99"/>
    <mergeCell ref="F95:F99"/>
    <mergeCell ref="G95:G99"/>
    <mergeCell ref="B100:B104"/>
    <mergeCell ref="C100:C104"/>
    <mergeCell ref="D100:D104"/>
    <mergeCell ref="E100:E104"/>
    <mergeCell ref="F100:F104"/>
    <mergeCell ref="G100:G104"/>
    <mergeCell ref="C165:C169"/>
    <mergeCell ref="C170:C174"/>
    <mergeCell ref="C175:C179"/>
    <mergeCell ref="C180:C184"/>
    <mergeCell ref="C125:C129"/>
    <mergeCell ref="C135:C139"/>
    <mergeCell ref="C140:C144"/>
    <mergeCell ref="C150:C154"/>
    <mergeCell ref="C155:C159"/>
    <mergeCell ref="C160:C164"/>
  </mergeCells>
  <conditionalFormatting sqref="N10:N104">
    <cfRule type="expression" priority="205" dxfId="0" stopIfTrue="1">
      <formula>$J$2&gt;0</formula>
    </cfRule>
  </conditionalFormatting>
  <conditionalFormatting sqref="O10:O104">
    <cfRule type="expression" priority="238" dxfId="0" stopIfTrue="1">
      <formula>$N$2&gt;0</formula>
    </cfRule>
  </conditionalFormatting>
  <conditionalFormatting sqref="O10:O104">
    <cfRule type="expression" priority="239" dxfId="0" stopIfTrue="1">
      <formula>$O$2&gt;0</formula>
    </cfRule>
  </conditionalFormatting>
  <conditionalFormatting sqref="N10:N104">
    <cfRule type="expression" priority="240" dxfId="0" stopIfTrue="1">
      <formula>'Прилог 16'!#REF!&gt;0</formula>
    </cfRule>
  </conditionalFormatting>
  <conditionalFormatting sqref="N105:N109">
    <cfRule type="expression" priority="61" dxfId="0" stopIfTrue="1">
      <formula>$J$2&gt;0</formula>
    </cfRule>
  </conditionalFormatting>
  <conditionalFormatting sqref="O105:O109">
    <cfRule type="expression" priority="62" dxfId="0" stopIfTrue="1">
      <formula>$N$2&gt;0</formula>
    </cfRule>
  </conditionalFormatting>
  <conditionalFormatting sqref="O105:O109">
    <cfRule type="expression" priority="63" dxfId="0" stopIfTrue="1">
      <formula>$O$2&gt;0</formula>
    </cfRule>
  </conditionalFormatting>
  <conditionalFormatting sqref="N105:N109">
    <cfRule type="expression" priority="64" dxfId="0" stopIfTrue="1">
      <formula>'Прилог 16'!#REF!&gt;0</formula>
    </cfRule>
  </conditionalFormatting>
  <conditionalFormatting sqref="N110:N114">
    <cfRule type="expression" priority="57" dxfId="0" stopIfTrue="1">
      <formula>$J$2&gt;0</formula>
    </cfRule>
  </conditionalFormatting>
  <conditionalFormatting sqref="O110:O114">
    <cfRule type="expression" priority="58" dxfId="0" stopIfTrue="1">
      <formula>$N$2&gt;0</formula>
    </cfRule>
  </conditionalFormatting>
  <conditionalFormatting sqref="O110:O114">
    <cfRule type="expression" priority="59" dxfId="0" stopIfTrue="1">
      <formula>$O$2&gt;0</formula>
    </cfRule>
  </conditionalFormatting>
  <conditionalFormatting sqref="N110:N114">
    <cfRule type="expression" priority="60" dxfId="0" stopIfTrue="1">
      <formula>'Прилог 16'!#REF!&gt;0</formula>
    </cfRule>
  </conditionalFormatting>
  <conditionalFormatting sqref="N115:N119">
    <cfRule type="expression" priority="53" dxfId="0" stopIfTrue="1">
      <formula>$J$2&gt;0</formula>
    </cfRule>
  </conditionalFormatting>
  <conditionalFormatting sqref="O115:O119">
    <cfRule type="expression" priority="54" dxfId="0" stopIfTrue="1">
      <formula>$N$2&gt;0</formula>
    </cfRule>
  </conditionalFormatting>
  <conditionalFormatting sqref="O115:O119">
    <cfRule type="expression" priority="55" dxfId="0" stopIfTrue="1">
      <formula>$O$2&gt;0</formula>
    </cfRule>
  </conditionalFormatting>
  <conditionalFormatting sqref="N115:N119">
    <cfRule type="expression" priority="56" dxfId="0" stopIfTrue="1">
      <formula>'Прилог 16'!#REF!&gt;0</formula>
    </cfRule>
  </conditionalFormatting>
  <conditionalFormatting sqref="N120:N124">
    <cfRule type="expression" priority="49" dxfId="0" stopIfTrue="1">
      <formula>$J$2&gt;0</formula>
    </cfRule>
  </conditionalFormatting>
  <conditionalFormatting sqref="O120:O124">
    <cfRule type="expression" priority="50" dxfId="0" stopIfTrue="1">
      <formula>$N$2&gt;0</formula>
    </cfRule>
  </conditionalFormatting>
  <conditionalFormatting sqref="O120:O124">
    <cfRule type="expression" priority="51" dxfId="0" stopIfTrue="1">
      <formula>$O$2&gt;0</formula>
    </cfRule>
  </conditionalFormatting>
  <conditionalFormatting sqref="N120:N124">
    <cfRule type="expression" priority="52" dxfId="0" stopIfTrue="1">
      <formula>'Прилог 16'!#REF!&gt;0</formula>
    </cfRule>
  </conditionalFormatting>
  <conditionalFormatting sqref="N125:N129">
    <cfRule type="expression" priority="45" dxfId="0" stopIfTrue="1">
      <formula>$J$2&gt;0</formula>
    </cfRule>
  </conditionalFormatting>
  <conditionalFormatting sqref="O125:O129">
    <cfRule type="expression" priority="46" dxfId="0" stopIfTrue="1">
      <formula>$N$2&gt;0</formula>
    </cfRule>
  </conditionalFormatting>
  <conditionalFormatting sqref="O125:O129">
    <cfRule type="expression" priority="47" dxfId="0" stopIfTrue="1">
      <formula>$O$2&gt;0</formula>
    </cfRule>
  </conditionalFormatting>
  <conditionalFormatting sqref="N125:N129">
    <cfRule type="expression" priority="48" dxfId="0" stopIfTrue="1">
      <formula>'Прилог 16'!#REF!&gt;0</formula>
    </cfRule>
  </conditionalFormatting>
  <conditionalFormatting sqref="N130:N134">
    <cfRule type="expression" priority="41" dxfId="0" stopIfTrue="1">
      <formula>$J$2&gt;0</formula>
    </cfRule>
  </conditionalFormatting>
  <conditionalFormatting sqref="O130:O134">
    <cfRule type="expression" priority="42" dxfId="0" stopIfTrue="1">
      <formula>$N$2&gt;0</formula>
    </cfRule>
  </conditionalFormatting>
  <conditionalFormatting sqref="O130:O134">
    <cfRule type="expression" priority="43" dxfId="0" stopIfTrue="1">
      <formula>$O$2&gt;0</formula>
    </cfRule>
  </conditionalFormatting>
  <conditionalFormatting sqref="N130:N134">
    <cfRule type="expression" priority="44" dxfId="0" stopIfTrue="1">
      <formula>'Прилог 16'!#REF!&gt;0</formula>
    </cfRule>
  </conditionalFormatting>
  <conditionalFormatting sqref="N135:N139">
    <cfRule type="expression" priority="37" dxfId="0" stopIfTrue="1">
      <formula>$J$2&gt;0</formula>
    </cfRule>
  </conditionalFormatting>
  <conditionalFormatting sqref="O135:O139">
    <cfRule type="expression" priority="38" dxfId="0" stopIfTrue="1">
      <formula>$N$2&gt;0</formula>
    </cfRule>
  </conditionalFormatting>
  <conditionalFormatting sqref="O135:O139">
    <cfRule type="expression" priority="39" dxfId="0" stopIfTrue="1">
      <formula>$O$2&gt;0</formula>
    </cfRule>
  </conditionalFormatting>
  <conditionalFormatting sqref="N135:N139">
    <cfRule type="expression" priority="40" dxfId="0" stopIfTrue="1">
      <formula>'Прилог 16'!#REF!&gt;0</formula>
    </cfRule>
  </conditionalFormatting>
  <conditionalFormatting sqref="N140:N144">
    <cfRule type="expression" priority="33" dxfId="0" stopIfTrue="1">
      <formula>$J$2&gt;0</formula>
    </cfRule>
  </conditionalFormatting>
  <conditionalFormatting sqref="O140:O144">
    <cfRule type="expression" priority="34" dxfId="0" stopIfTrue="1">
      <formula>$N$2&gt;0</formula>
    </cfRule>
  </conditionalFormatting>
  <conditionalFormatting sqref="O140:O144">
    <cfRule type="expression" priority="35" dxfId="0" stopIfTrue="1">
      <formula>$O$2&gt;0</formula>
    </cfRule>
  </conditionalFormatting>
  <conditionalFormatting sqref="N140:N144">
    <cfRule type="expression" priority="36" dxfId="0" stopIfTrue="1">
      <formula>'Прилог 16'!#REF!&gt;0</formula>
    </cfRule>
  </conditionalFormatting>
  <conditionalFormatting sqref="N145:N149">
    <cfRule type="expression" priority="29" dxfId="0" stopIfTrue="1">
      <formula>$J$2&gt;0</formula>
    </cfRule>
  </conditionalFormatting>
  <conditionalFormatting sqref="N150:N154">
    <cfRule type="expression" priority="25" dxfId="0" stopIfTrue="1">
      <formula>$J$2&gt;0</formula>
    </cfRule>
  </conditionalFormatting>
  <conditionalFormatting sqref="N155:N159">
    <cfRule type="expression" priority="21" dxfId="0" stopIfTrue="1">
      <formula>$J$2&gt;0</formula>
    </cfRule>
  </conditionalFormatting>
  <conditionalFormatting sqref="O145:O149">
    <cfRule type="expression" priority="30" dxfId="0" stopIfTrue="1">
      <formula>$N$2&gt;0</formula>
    </cfRule>
  </conditionalFormatting>
  <conditionalFormatting sqref="O145:O149">
    <cfRule type="expression" priority="31" dxfId="0" stopIfTrue="1">
      <formula>$O$2&gt;0</formula>
    </cfRule>
  </conditionalFormatting>
  <conditionalFormatting sqref="N145:N149">
    <cfRule type="expression" priority="32" dxfId="0" stopIfTrue="1">
      <formula>'Прилог 16'!#REF!&gt;0</formula>
    </cfRule>
  </conditionalFormatting>
  <conditionalFormatting sqref="O150:O154">
    <cfRule type="expression" priority="26" dxfId="0" stopIfTrue="1">
      <formula>$N$2&gt;0</formula>
    </cfRule>
  </conditionalFormatting>
  <conditionalFormatting sqref="O150:O154">
    <cfRule type="expression" priority="27" dxfId="0" stopIfTrue="1">
      <formula>$O$2&gt;0</formula>
    </cfRule>
  </conditionalFormatting>
  <conditionalFormatting sqref="N150:N154">
    <cfRule type="expression" priority="28" dxfId="0" stopIfTrue="1">
      <formula>'Прилог 16'!#REF!&gt;0</formula>
    </cfRule>
  </conditionalFormatting>
  <conditionalFormatting sqref="O155:O159">
    <cfRule type="expression" priority="22" dxfId="0" stopIfTrue="1">
      <formula>$N$2&gt;0</formula>
    </cfRule>
  </conditionalFormatting>
  <conditionalFormatting sqref="O155:O159">
    <cfRule type="expression" priority="23" dxfId="0" stopIfTrue="1">
      <formula>$O$2&gt;0</formula>
    </cfRule>
  </conditionalFormatting>
  <conditionalFormatting sqref="N155:N159">
    <cfRule type="expression" priority="24" dxfId="0" stopIfTrue="1">
      <formula>'Прилог 16'!#REF!&gt;0</formula>
    </cfRule>
  </conditionalFormatting>
  <conditionalFormatting sqref="N160:N164">
    <cfRule type="expression" priority="17" dxfId="0" stopIfTrue="1">
      <formula>$J$2&gt;0</formula>
    </cfRule>
  </conditionalFormatting>
  <conditionalFormatting sqref="O160:O164">
    <cfRule type="expression" priority="18" dxfId="0" stopIfTrue="1">
      <formula>$N$2&gt;0</formula>
    </cfRule>
  </conditionalFormatting>
  <conditionalFormatting sqref="O160:O164">
    <cfRule type="expression" priority="19" dxfId="0" stopIfTrue="1">
      <formula>$O$2&gt;0</formula>
    </cfRule>
  </conditionalFormatting>
  <conditionalFormatting sqref="N160:N164">
    <cfRule type="expression" priority="20" dxfId="0" stopIfTrue="1">
      <formula>'Прилог 16'!#REF!&gt;0</formula>
    </cfRule>
  </conditionalFormatting>
  <conditionalFormatting sqref="N165:N169">
    <cfRule type="expression" priority="13" dxfId="0" stopIfTrue="1">
      <formula>$J$2&gt;0</formula>
    </cfRule>
  </conditionalFormatting>
  <conditionalFormatting sqref="O165:O169">
    <cfRule type="expression" priority="14" dxfId="0" stopIfTrue="1">
      <formula>$N$2&gt;0</formula>
    </cfRule>
  </conditionalFormatting>
  <conditionalFormatting sqref="O165:O169">
    <cfRule type="expression" priority="15" dxfId="0" stopIfTrue="1">
      <formula>$O$2&gt;0</formula>
    </cfRule>
  </conditionalFormatting>
  <conditionalFormatting sqref="N165:N169">
    <cfRule type="expression" priority="16" dxfId="0" stopIfTrue="1">
      <formula>'Прилог 16'!#REF!&gt;0</formula>
    </cfRule>
  </conditionalFormatting>
  <conditionalFormatting sqref="N170:N174">
    <cfRule type="expression" priority="9" dxfId="0" stopIfTrue="1">
      <formula>$J$2&gt;0</formula>
    </cfRule>
  </conditionalFormatting>
  <conditionalFormatting sqref="O170:O174">
    <cfRule type="expression" priority="10" dxfId="0" stopIfTrue="1">
      <formula>$N$2&gt;0</formula>
    </cfRule>
  </conditionalFormatting>
  <conditionalFormatting sqref="O170:O174">
    <cfRule type="expression" priority="11" dxfId="0" stopIfTrue="1">
      <formula>$O$2&gt;0</formula>
    </cfRule>
  </conditionalFormatting>
  <conditionalFormatting sqref="N170:N174">
    <cfRule type="expression" priority="12" dxfId="0" stopIfTrue="1">
      <formula>'Прилог 16'!#REF!&gt;0</formula>
    </cfRule>
  </conditionalFormatting>
  <conditionalFormatting sqref="N175:N179">
    <cfRule type="expression" priority="5" dxfId="0" stopIfTrue="1">
      <formula>$J$2&gt;0</formula>
    </cfRule>
  </conditionalFormatting>
  <conditionalFormatting sqref="O175:O179">
    <cfRule type="expression" priority="6" dxfId="0" stopIfTrue="1">
      <formula>$N$2&gt;0</formula>
    </cfRule>
  </conditionalFormatting>
  <conditionalFormatting sqref="O175:O179">
    <cfRule type="expression" priority="7" dxfId="0" stopIfTrue="1">
      <formula>$O$2&gt;0</formula>
    </cfRule>
  </conditionalFormatting>
  <conditionalFormatting sqref="N175:N179">
    <cfRule type="expression" priority="8" dxfId="0" stopIfTrue="1">
      <formula>'Прилог 16'!#REF!&gt;0</formula>
    </cfRule>
  </conditionalFormatting>
  <conditionalFormatting sqref="N180:N184">
    <cfRule type="expression" priority="1" dxfId="0" stopIfTrue="1">
      <formula>$J$2&gt;0</formula>
    </cfRule>
  </conditionalFormatting>
  <conditionalFormatting sqref="O180:O184">
    <cfRule type="expression" priority="2" dxfId="0" stopIfTrue="1">
      <formula>$N$2&gt;0</formula>
    </cfRule>
  </conditionalFormatting>
  <conditionalFormatting sqref="O180:O184">
    <cfRule type="expression" priority="3" dxfId="0" stopIfTrue="1">
      <formula>$O$2&gt;0</formula>
    </cfRule>
  </conditionalFormatting>
  <conditionalFormatting sqref="N180:N184">
    <cfRule type="expression" priority="4" dxfId="0" stopIfTrue="1">
      <formula>'Прилог 16'!#REF!&gt;0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R15"/>
  <sheetViews>
    <sheetView showGridLines="0" zoomScale="85" zoomScaleNormal="85" zoomScalePageLayoutView="0" workbookViewId="0" topLeftCell="A4">
      <selection activeCell="H17" sqref="H17"/>
    </sheetView>
  </sheetViews>
  <sheetFormatPr defaultColWidth="9.140625" defaultRowHeight="12.75"/>
  <cols>
    <col min="1" max="1" width="6.57421875" style="4" customWidth="1"/>
    <col min="2" max="2" width="10.00390625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15625" style="4" customWidth="1"/>
    <col min="11" max="11" width="29.140625" style="4" customWidth="1"/>
    <col min="12" max="12" width="33.00390625" style="4" customWidth="1"/>
    <col min="13" max="13" width="29.8515625" style="4" customWidth="1"/>
    <col min="14" max="14" width="34.28125" style="4" customWidth="1"/>
    <col min="15" max="15" width="27.140625" style="4" customWidth="1"/>
    <col min="16" max="16" width="36.8515625" style="4" customWidth="1"/>
    <col min="17" max="16384" width="9.140625" style="4" customWidth="1"/>
  </cols>
  <sheetData>
    <row r="1" s="52" customFormat="1" ht="27.75" customHeight="1">
      <c r="I1" s="52" t="s">
        <v>819</v>
      </c>
    </row>
    <row r="2" spans="3:16" ht="15.75"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</row>
    <row r="3" spans="2:16" ht="18">
      <c r="B3" s="1170" t="s">
        <v>25</v>
      </c>
      <c r="C3" s="1170"/>
      <c r="D3" s="1170"/>
      <c r="E3" s="1170"/>
      <c r="F3" s="1170"/>
      <c r="G3" s="1170"/>
      <c r="H3" s="1170"/>
      <c r="I3" s="1170"/>
      <c r="J3" s="591"/>
      <c r="K3" s="591"/>
      <c r="L3" s="591"/>
      <c r="M3" s="591"/>
      <c r="N3" s="591"/>
      <c r="O3" s="591"/>
      <c r="P3" s="591"/>
    </row>
    <row r="4" spans="3:16" ht="15.75"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spans="3:16" ht="16.5" thickBot="1">
      <c r="C5" s="71"/>
      <c r="D5" s="71"/>
      <c r="E5" s="71"/>
      <c r="I5" s="607" t="s">
        <v>43</v>
      </c>
      <c r="K5" s="71"/>
      <c r="L5" s="71"/>
      <c r="M5" s="71"/>
      <c r="N5" s="71"/>
      <c r="O5" s="71"/>
      <c r="P5" s="71"/>
    </row>
    <row r="6" spans="2:18" s="62" customFormat="1" ht="32.25" customHeight="1">
      <c r="B6" s="1171" t="s">
        <v>2</v>
      </c>
      <c r="C6" s="1173" t="s">
        <v>26</v>
      </c>
      <c r="D6" s="603" t="s">
        <v>375</v>
      </c>
      <c r="E6" s="604" t="s">
        <v>382</v>
      </c>
      <c r="F6" s="1175" t="s">
        <v>787</v>
      </c>
      <c r="G6" s="1166" t="s">
        <v>768</v>
      </c>
      <c r="H6" s="1166" t="s">
        <v>769</v>
      </c>
      <c r="I6" s="1168" t="s">
        <v>782</v>
      </c>
      <c r="J6" s="82"/>
      <c r="K6" s="82"/>
      <c r="L6" s="82"/>
      <c r="M6" s="82"/>
      <c r="N6" s="82"/>
      <c r="O6" s="2"/>
      <c r="P6" s="30"/>
      <c r="Q6" s="30"/>
      <c r="R6" s="30"/>
    </row>
    <row r="7" spans="2:18" s="62" customFormat="1" ht="26.25" customHeight="1" thickBot="1">
      <c r="B7" s="1172"/>
      <c r="C7" s="1174"/>
      <c r="D7" s="605" t="s">
        <v>390</v>
      </c>
      <c r="E7" s="606" t="s">
        <v>390</v>
      </c>
      <c r="F7" s="1176"/>
      <c r="G7" s="1167"/>
      <c r="H7" s="1167"/>
      <c r="I7" s="1169"/>
      <c r="J7" s="30"/>
      <c r="K7" s="30"/>
      <c r="L7" s="30"/>
      <c r="M7" s="30"/>
      <c r="N7" s="30"/>
      <c r="O7" s="30"/>
      <c r="P7" s="30"/>
      <c r="Q7" s="30"/>
      <c r="R7" s="30"/>
    </row>
    <row r="8" spans="2:18" s="337" customFormat="1" ht="33" customHeight="1">
      <c r="B8" s="592" t="s">
        <v>79</v>
      </c>
      <c r="C8" s="600" t="s">
        <v>27</v>
      </c>
      <c r="D8" s="340">
        <v>0</v>
      </c>
      <c r="E8" s="593">
        <v>0</v>
      </c>
      <c r="F8" s="340"/>
      <c r="G8" s="257"/>
      <c r="H8" s="257"/>
      <c r="I8" s="260"/>
      <c r="J8" s="286"/>
      <c r="K8" s="286"/>
      <c r="L8" s="286"/>
      <c r="M8" s="286"/>
      <c r="N8" s="286"/>
      <c r="O8" s="286"/>
      <c r="P8" s="286"/>
      <c r="Q8" s="286"/>
      <c r="R8" s="286"/>
    </row>
    <row r="9" spans="2:18" s="337" customFormat="1" ht="33" customHeight="1">
      <c r="B9" s="594" t="s">
        <v>80</v>
      </c>
      <c r="C9" s="601" t="s">
        <v>28</v>
      </c>
      <c r="D9" s="354">
        <v>0</v>
      </c>
      <c r="E9" s="595">
        <v>0</v>
      </c>
      <c r="F9" s="256"/>
      <c r="G9" s="155"/>
      <c r="H9" s="155"/>
      <c r="I9" s="156"/>
      <c r="J9" s="286"/>
      <c r="K9" s="286"/>
      <c r="L9" s="286"/>
      <c r="M9" s="286"/>
      <c r="N9" s="286"/>
      <c r="O9" s="286"/>
      <c r="P9" s="286"/>
      <c r="Q9" s="286"/>
      <c r="R9" s="286"/>
    </row>
    <row r="10" spans="2:18" s="337" customFormat="1" ht="33" customHeight="1">
      <c r="B10" s="594" t="s">
        <v>81</v>
      </c>
      <c r="C10" s="601" t="s">
        <v>29</v>
      </c>
      <c r="D10" s="256">
        <v>0</v>
      </c>
      <c r="E10" s="596">
        <v>0</v>
      </c>
      <c r="F10" s="256"/>
      <c r="G10" s="155"/>
      <c r="H10" s="155"/>
      <c r="I10" s="156"/>
      <c r="J10" s="286"/>
      <c r="K10" s="286"/>
      <c r="L10" s="286"/>
      <c r="M10" s="286"/>
      <c r="N10" s="286"/>
      <c r="O10" s="286"/>
      <c r="P10" s="286"/>
      <c r="Q10" s="286"/>
      <c r="R10" s="286"/>
    </row>
    <row r="11" spans="2:18" s="337" customFormat="1" ht="33" customHeight="1">
      <c r="B11" s="594" t="s">
        <v>82</v>
      </c>
      <c r="C11" s="601" t="s">
        <v>30</v>
      </c>
      <c r="D11" s="256">
        <v>0</v>
      </c>
      <c r="E11" s="596">
        <v>0</v>
      </c>
      <c r="F11" s="256"/>
      <c r="G11" s="155"/>
      <c r="H11" s="155"/>
      <c r="I11" s="156"/>
      <c r="J11" s="286"/>
      <c r="K11" s="286"/>
      <c r="L11" s="286"/>
      <c r="M11" s="286"/>
      <c r="N11" s="286"/>
      <c r="O11" s="286"/>
      <c r="P11" s="286"/>
      <c r="Q11" s="286"/>
      <c r="R11" s="286"/>
    </row>
    <row r="12" spans="2:18" s="337" customFormat="1" ht="33" customHeight="1">
      <c r="B12" s="594" t="s">
        <v>83</v>
      </c>
      <c r="C12" s="601" t="s">
        <v>61</v>
      </c>
      <c r="D12" s="256">
        <v>1020000</v>
      </c>
      <c r="E12" s="596">
        <v>700000</v>
      </c>
      <c r="F12" s="256">
        <v>250000</v>
      </c>
      <c r="G12" s="155">
        <v>500000</v>
      </c>
      <c r="H12" s="155">
        <v>750000</v>
      </c>
      <c r="I12" s="156">
        <v>1020000</v>
      </c>
      <c r="J12" s="286"/>
      <c r="K12" s="286"/>
      <c r="L12" s="286"/>
      <c r="M12" s="286"/>
      <c r="N12" s="286"/>
      <c r="O12" s="286"/>
      <c r="P12" s="286"/>
      <c r="Q12" s="286"/>
      <c r="R12" s="286"/>
    </row>
    <row r="13" spans="2:18" s="337" customFormat="1" ht="33" customHeight="1">
      <c r="B13" s="594" t="s">
        <v>84</v>
      </c>
      <c r="C13" s="601" t="s">
        <v>31</v>
      </c>
      <c r="D13" s="256">
        <v>960000</v>
      </c>
      <c r="E13" s="596">
        <v>800000</v>
      </c>
      <c r="F13" s="256">
        <v>250000</v>
      </c>
      <c r="G13" s="155">
        <v>500000</v>
      </c>
      <c r="H13" s="155">
        <v>750000</v>
      </c>
      <c r="I13" s="156">
        <v>1080000</v>
      </c>
      <c r="J13" s="286"/>
      <c r="K13" s="286"/>
      <c r="L13" s="286"/>
      <c r="M13" s="286"/>
      <c r="N13" s="286"/>
      <c r="O13" s="286"/>
      <c r="P13" s="286"/>
      <c r="Q13" s="286"/>
      <c r="R13" s="286"/>
    </row>
    <row r="14" spans="2:18" s="337" customFormat="1" ht="33" customHeight="1" thickBot="1">
      <c r="B14" s="597" t="s">
        <v>85</v>
      </c>
      <c r="C14" s="602" t="s">
        <v>23</v>
      </c>
      <c r="D14" s="598">
        <v>0</v>
      </c>
      <c r="E14" s="599">
        <v>0</v>
      </c>
      <c r="F14" s="294"/>
      <c r="G14" s="157"/>
      <c r="H14" s="157"/>
      <c r="I14" s="158"/>
      <c r="J14" s="286"/>
      <c r="K14" s="286"/>
      <c r="L14" s="286"/>
      <c r="M14" s="286"/>
      <c r="N14" s="286"/>
      <c r="O14" s="286"/>
      <c r="P14" s="286"/>
      <c r="Q14" s="286"/>
      <c r="R14" s="286"/>
    </row>
    <row r="15" ht="15">
      <c r="B15" s="359"/>
    </row>
  </sheetData>
  <sheetProtection/>
  <mergeCells count="7">
    <mergeCell ref="H6:H7"/>
    <mergeCell ref="I6:I7"/>
    <mergeCell ref="B3:I3"/>
    <mergeCell ref="B6:B7"/>
    <mergeCell ref="C6:C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scale="73" r:id="rId1"/>
  <ignoredErrors>
    <ignoredError sqref="B8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" sqref="J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PageLayoutView="0" workbookViewId="0" topLeftCell="A4">
      <selection activeCell="G61" sqref="G61"/>
    </sheetView>
  </sheetViews>
  <sheetFormatPr defaultColWidth="9.140625" defaultRowHeight="12.75"/>
  <cols>
    <col min="1" max="1" width="3.421875" style="53" customWidth="1"/>
    <col min="2" max="2" width="59.57421875" style="53" customWidth="1"/>
    <col min="3" max="3" width="12.57421875" style="53" customWidth="1"/>
    <col min="4" max="5" width="17.8515625" style="53" customWidth="1"/>
    <col min="6" max="16384" width="9.140625" style="53" customWidth="1"/>
  </cols>
  <sheetData>
    <row r="1" ht="15.75">
      <c r="E1" s="64" t="s">
        <v>340</v>
      </c>
    </row>
    <row r="2" spans="2:5" s="4" customFormat="1" ht="21.75" customHeight="1">
      <c r="B2" s="879" t="s">
        <v>40</v>
      </c>
      <c r="C2" s="879"/>
      <c r="D2" s="879"/>
      <c r="E2" s="879"/>
    </row>
    <row r="3" spans="2:5" s="4" customFormat="1" ht="14.25" customHeight="1">
      <c r="B3" s="880" t="s">
        <v>395</v>
      </c>
      <c r="C3" s="880"/>
      <c r="D3" s="880"/>
      <c r="E3" s="880"/>
    </row>
    <row r="4" ht="16.5" thickBot="1">
      <c r="E4" s="54" t="s">
        <v>192</v>
      </c>
    </row>
    <row r="5" spans="1:5" ht="39" customHeight="1">
      <c r="A5" s="59"/>
      <c r="B5" s="639" t="s">
        <v>667</v>
      </c>
      <c r="C5" s="640" t="s">
        <v>37</v>
      </c>
      <c r="D5" s="641" t="s">
        <v>665</v>
      </c>
      <c r="E5" s="642" t="s">
        <v>666</v>
      </c>
    </row>
    <row r="6" spans="1:5" ht="16.5" thickBot="1">
      <c r="A6" s="59"/>
      <c r="B6" s="50">
        <v>1</v>
      </c>
      <c r="C6" s="31">
        <v>2</v>
      </c>
      <c r="D6" s="80">
        <v>3</v>
      </c>
      <c r="E6" s="81">
        <v>4</v>
      </c>
    </row>
    <row r="7" spans="1:5" s="70" customFormat="1" ht="19.5" customHeight="1">
      <c r="A7" s="79"/>
      <c r="B7" s="76" t="s">
        <v>668</v>
      </c>
      <c r="C7" s="73"/>
      <c r="D7" s="25"/>
      <c r="E7" s="74"/>
    </row>
    <row r="8" spans="1:5" s="70" customFormat="1" ht="19.5" customHeight="1">
      <c r="A8" s="79"/>
      <c r="B8" s="618" t="s">
        <v>669</v>
      </c>
      <c r="C8" s="623">
        <v>3001</v>
      </c>
      <c r="D8" s="637">
        <v>888215</v>
      </c>
      <c r="E8" s="638">
        <v>642777</v>
      </c>
    </row>
    <row r="9" spans="1:5" s="70" customFormat="1" ht="19.5" customHeight="1">
      <c r="A9" s="79"/>
      <c r="B9" s="77" t="s">
        <v>670</v>
      </c>
      <c r="C9" s="18">
        <v>3002</v>
      </c>
      <c r="D9" s="26">
        <v>881215</v>
      </c>
      <c r="E9" s="75">
        <v>619877</v>
      </c>
    </row>
    <row r="10" spans="1:5" s="70" customFormat="1" ht="19.5" customHeight="1">
      <c r="A10" s="79"/>
      <c r="B10" s="77" t="s">
        <v>671</v>
      </c>
      <c r="C10" s="18">
        <v>3003</v>
      </c>
      <c r="D10" s="26"/>
      <c r="E10" s="75"/>
    </row>
    <row r="11" spans="1:5" s="70" customFormat="1" ht="19.5" customHeight="1">
      <c r="A11" s="79"/>
      <c r="B11" s="77" t="s">
        <v>672</v>
      </c>
      <c r="C11" s="18">
        <v>3004</v>
      </c>
      <c r="D11" s="26">
        <v>2000</v>
      </c>
      <c r="E11" s="75">
        <v>6000</v>
      </c>
    </row>
    <row r="12" spans="1:5" s="70" customFormat="1" ht="19.5" customHeight="1">
      <c r="A12" s="79"/>
      <c r="B12" s="77" t="s">
        <v>833</v>
      </c>
      <c r="C12" s="18">
        <v>3005</v>
      </c>
      <c r="D12" s="26">
        <v>5000</v>
      </c>
      <c r="E12" s="75">
        <v>16900</v>
      </c>
    </row>
    <row r="13" spans="1:5" s="70" customFormat="1" ht="19.5" customHeight="1">
      <c r="A13" s="79"/>
      <c r="B13" s="618" t="s">
        <v>673</v>
      </c>
      <c r="C13" s="623">
        <v>3006</v>
      </c>
      <c r="D13" s="637">
        <v>772775</v>
      </c>
      <c r="E13" s="638">
        <v>560400</v>
      </c>
    </row>
    <row r="14" spans="1:5" s="70" customFormat="1" ht="19.5" customHeight="1">
      <c r="A14" s="79"/>
      <c r="B14" s="77" t="s">
        <v>674</v>
      </c>
      <c r="C14" s="18">
        <v>3007</v>
      </c>
      <c r="D14" s="26">
        <v>630475</v>
      </c>
      <c r="E14" s="75">
        <v>430000</v>
      </c>
    </row>
    <row r="15" spans="1:5" s="70" customFormat="1" ht="19.5" customHeight="1">
      <c r="A15" s="79"/>
      <c r="B15" s="77" t="s">
        <v>675</v>
      </c>
      <c r="C15" s="18">
        <v>3008</v>
      </c>
      <c r="D15" s="26"/>
      <c r="E15" s="75"/>
    </row>
    <row r="16" spans="1:5" s="70" customFormat="1" ht="19.5" customHeight="1">
      <c r="A16" s="79"/>
      <c r="B16" s="77" t="s">
        <v>676</v>
      </c>
      <c r="C16" s="18">
        <v>3009</v>
      </c>
      <c r="D16" s="26">
        <v>130400</v>
      </c>
      <c r="E16" s="75">
        <v>111000</v>
      </c>
    </row>
    <row r="17" spans="1:5" s="70" customFormat="1" ht="19.5" customHeight="1">
      <c r="A17" s="79"/>
      <c r="B17" s="77" t="s">
        <v>677</v>
      </c>
      <c r="C17" s="18">
        <v>3010</v>
      </c>
      <c r="D17" s="26">
        <v>2800</v>
      </c>
      <c r="E17" s="75">
        <v>900</v>
      </c>
    </row>
    <row r="18" spans="1:5" s="70" customFormat="1" ht="19.5" customHeight="1">
      <c r="A18" s="79"/>
      <c r="B18" s="77" t="s">
        <v>678</v>
      </c>
      <c r="C18" s="18">
        <v>3011</v>
      </c>
      <c r="D18" s="26"/>
      <c r="E18" s="75"/>
    </row>
    <row r="19" spans="1:5" s="70" customFormat="1" ht="19.5" customHeight="1">
      <c r="A19" s="79"/>
      <c r="B19" s="77" t="s">
        <v>679</v>
      </c>
      <c r="C19" s="18">
        <v>3012</v>
      </c>
      <c r="D19" s="26">
        <v>3000</v>
      </c>
      <c r="E19" s="75">
        <v>11500</v>
      </c>
    </row>
    <row r="20" spans="1:5" s="70" customFormat="1" ht="19.5" customHeight="1">
      <c r="A20" s="79"/>
      <c r="B20" s="77" t="s">
        <v>680</v>
      </c>
      <c r="C20" s="18">
        <v>3013</v>
      </c>
      <c r="D20" s="26">
        <v>6000</v>
      </c>
      <c r="E20" s="75">
        <v>4500</v>
      </c>
    </row>
    <row r="21" spans="1:5" s="70" customFormat="1" ht="19.5" customHeight="1">
      <c r="A21" s="79"/>
      <c r="B21" s="77" t="s">
        <v>831</v>
      </c>
      <c r="C21" s="18">
        <v>3014</v>
      </c>
      <c r="D21" s="26"/>
      <c r="E21" s="75">
        <v>2500</v>
      </c>
    </row>
    <row r="22" spans="1:5" s="70" customFormat="1" ht="19.5" customHeight="1">
      <c r="A22" s="79"/>
      <c r="B22" s="77" t="s">
        <v>681</v>
      </c>
      <c r="C22" s="18">
        <v>3015</v>
      </c>
      <c r="D22" s="26"/>
      <c r="E22" s="75">
        <v>82377</v>
      </c>
    </row>
    <row r="23" spans="1:5" s="70" customFormat="1" ht="19.5" customHeight="1">
      <c r="A23" s="79"/>
      <c r="B23" s="77" t="s">
        <v>682</v>
      </c>
      <c r="C23" s="18">
        <v>3016</v>
      </c>
      <c r="D23" s="26"/>
      <c r="E23" s="75"/>
    </row>
    <row r="24" spans="1:5" s="70" customFormat="1" ht="19.5" customHeight="1">
      <c r="A24" s="79"/>
      <c r="B24" s="78" t="s">
        <v>852</v>
      </c>
      <c r="C24" s="18"/>
      <c r="D24" s="26"/>
      <c r="E24" s="75"/>
    </row>
    <row r="25" spans="1:5" s="70" customFormat="1" ht="19.5" customHeight="1">
      <c r="A25" s="79"/>
      <c r="B25" s="618" t="s">
        <v>126</v>
      </c>
      <c r="C25" s="623">
        <v>3017</v>
      </c>
      <c r="D25" s="637">
        <v>500</v>
      </c>
      <c r="E25" s="638">
        <v>2000</v>
      </c>
    </row>
    <row r="26" spans="1:5" s="70" customFormat="1" ht="19.5" customHeight="1">
      <c r="A26" s="79"/>
      <c r="B26" s="77" t="s">
        <v>684</v>
      </c>
      <c r="C26" s="18">
        <v>3018</v>
      </c>
      <c r="D26" s="26"/>
      <c r="E26" s="75"/>
    </row>
    <row r="27" spans="1:5" s="70" customFormat="1" ht="27.75" customHeight="1">
      <c r="A27" s="79"/>
      <c r="B27" s="77" t="s">
        <v>685</v>
      </c>
      <c r="C27" s="18">
        <v>3019</v>
      </c>
      <c r="D27" s="26"/>
      <c r="E27" s="75"/>
    </row>
    <row r="28" spans="1:5" s="70" customFormat="1" ht="19.5" customHeight="1">
      <c r="A28" s="79"/>
      <c r="B28" s="77" t="s">
        <v>686</v>
      </c>
      <c r="C28" s="18">
        <v>3020</v>
      </c>
      <c r="D28" s="26">
        <v>500</v>
      </c>
      <c r="E28" s="75">
        <v>2000</v>
      </c>
    </row>
    <row r="29" spans="1:5" s="70" customFormat="1" ht="19.5" customHeight="1">
      <c r="A29" s="79"/>
      <c r="B29" s="77" t="s">
        <v>687</v>
      </c>
      <c r="C29" s="18">
        <v>3021</v>
      </c>
      <c r="D29" s="26"/>
      <c r="E29" s="75"/>
    </row>
    <row r="30" spans="1:5" s="70" customFormat="1" ht="19.5" customHeight="1">
      <c r="A30" s="79"/>
      <c r="B30" s="77" t="s">
        <v>32</v>
      </c>
      <c r="C30" s="18">
        <v>3022</v>
      </c>
      <c r="D30" s="26"/>
      <c r="E30" s="75"/>
    </row>
    <row r="31" spans="1:5" s="70" customFormat="1" ht="19.5" customHeight="1">
      <c r="A31" s="79"/>
      <c r="B31" s="618" t="s">
        <v>127</v>
      </c>
      <c r="C31" s="623">
        <v>3023</v>
      </c>
      <c r="D31" s="637">
        <v>100740</v>
      </c>
      <c r="E31" s="638">
        <v>81800</v>
      </c>
    </row>
    <row r="32" spans="1:5" s="70" customFormat="1" ht="19.5" customHeight="1">
      <c r="A32" s="79"/>
      <c r="B32" s="77" t="s">
        <v>688</v>
      </c>
      <c r="C32" s="18">
        <v>3024</v>
      </c>
      <c r="D32" s="26"/>
      <c r="E32" s="75"/>
    </row>
    <row r="33" spans="1:5" s="70" customFormat="1" ht="34.5" customHeight="1">
      <c r="A33" s="79"/>
      <c r="B33" s="77" t="s">
        <v>689</v>
      </c>
      <c r="C33" s="18">
        <v>3025</v>
      </c>
      <c r="D33" s="26">
        <v>100740</v>
      </c>
      <c r="E33" s="75">
        <v>80000</v>
      </c>
    </row>
    <row r="34" spans="1:5" s="70" customFormat="1" ht="19.5" customHeight="1">
      <c r="A34" s="79"/>
      <c r="B34" s="77" t="s">
        <v>690</v>
      </c>
      <c r="C34" s="18">
        <v>3026</v>
      </c>
      <c r="D34" s="26"/>
      <c r="E34" s="75">
        <v>1800</v>
      </c>
    </row>
    <row r="35" spans="1:5" s="70" customFormat="1" ht="19.5" customHeight="1">
      <c r="A35" s="79"/>
      <c r="B35" s="77" t="s">
        <v>691</v>
      </c>
      <c r="C35" s="18">
        <v>3027</v>
      </c>
      <c r="D35" s="26"/>
      <c r="E35" s="75"/>
    </row>
    <row r="36" spans="1:5" s="70" customFormat="1" ht="19.5" customHeight="1">
      <c r="A36" s="79"/>
      <c r="B36" s="77" t="s">
        <v>692</v>
      </c>
      <c r="C36" s="18">
        <v>3028</v>
      </c>
      <c r="D36" s="26">
        <v>100240</v>
      </c>
      <c r="E36" s="75">
        <v>79800</v>
      </c>
    </row>
    <row r="37" spans="1:5" s="70" customFormat="1" ht="22.5" customHeight="1">
      <c r="A37" s="79"/>
      <c r="B37" s="78" t="s">
        <v>693</v>
      </c>
      <c r="C37" s="18"/>
      <c r="D37" s="26"/>
      <c r="E37" s="75"/>
    </row>
    <row r="38" spans="1:5" s="70" customFormat="1" ht="19.5" customHeight="1">
      <c r="A38" s="79"/>
      <c r="B38" s="618" t="s">
        <v>694</v>
      </c>
      <c r="C38" s="623">
        <v>3029</v>
      </c>
      <c r="D38" s="637">
        <v>74300</v>
      </c>
      <c r="E38" s="638">
        <v>31200</v>
      </c>
    </row>
    <row r="39" spans="1:5" s="70" customFormat="1" ht="19.5" customHeight="1">
      <c r="A39" s="79"/>
      <c r="B39" s="77" t="s">
        <v>33</v>
      </c>
      <c r="C39" s="18">
        <v>3030</v>
      </c>
      <c r="D39" s="26">
        <v>30000</v>
      </c>
      <c r="E39" s="75">
        <v>416</v>
      </c>
    </row>
    <row r="40" spans="1:5" s="70" customFormat="1" ht="19.5" customHeight="1">
      <c r="A40" s="79"/>
      <c r="B40" s="77" t="s">
        <v>695</v>
      </c>
      <c r="C40" s="18">
        <v>3031</v>
      </c>
      <c r="D40" s="26">
        <v>21800</v>
      </c>
      <c r="E40" s="75">
        <v>26184</v>
      </c>
    </row>
    <row r="41" spans="1:5" s="70" customFormat="1" ht="19.5" customHeight="1">
      <c r="A41" s="79"/>
      <c r="B41" s="77" t="s">
        <v>696</v>
      </c>
      <c r="C41" s="18">
        <v>3032</v>
      </c>
      <c r="D41" s="26"/>
      <c r="E41" s="75"/>
    </row>
    <row r="42" spans="1:5" s="70" customFormat="1" ht="19.5" customHeight="1">
      <c r="A42" s="79"/>
      <c r="B42" s="77" t="s">
        <v>697</v>
      </c>
      <c r="C42" s="18">
        <v>3033</v>
      </c>
      <c r="D42" s="26"/>
      <c r="E42" s="75"/>
    </row>
    <row r="43" spans="1:5" s="70" customFormat="1" ht="19.5" customHeight="1">
      <c r="A43" s="79"/>
      <c r="B43" s="77" t="s">
        <v>698</v>
      </c>
      <c r="C43" s="18">
        <v>3034</v>
      </c>
      <c r="D43" s="26"/>
      <c r="E43" s="75"/>
    </row>
    <row r="44" spans="1:5" s="70" customFormat="1" ht="19.5" customHeight="1">
      <c r="A44" s="79"/>
      <c r="B44" s="77" t="s">
        <v>699</v>
      </c>
      <c r="C44" s="18">
        <v>3035</v>
      </c>
      <c r="D44" s="26"/>
      <c r="E44" s="75"/>
    </row>
    <row r="45" spans="1:5" s="70" customFormat="1" ht="19.5" customHeight="1">
      <c r="A45" s="79"/>
      <c r="B45" s="77" t="s">
        <v>832</v>
      </c>
      <c r="C45" s="18">
        <v>3036</v>
      </c>
      <c r="D45" s="26">
        <v>22500</v>
      </c>
      <c r="E45" s="75">
        <v>4600</v>
      </c>
    </row>
    <row r="46" spans="1:5" s="70" customFormat="1" ht="19.5" customHeight="1">
      <c r="A46" s="79"/>
      <c r="B46" s="618" t="s">
        <v>700</v>
      </c>
      <c r="C46" s="623">
        <v>3037</v>
      </c>
      <c r="D46" s="637">
        <v>79500</v>
      </c>
      <c r="E46" s="638">
        <v>86600</v>
      </c>
    </row>
    <row r="47" spans="1:5" s="70" customFormat="1" ht="19.5" customHeight="1">
      <c r="A47" s="79"/>
      <c r="B47" s="77" t="s">
        <v>701</v>
      </c>
      <c r="C47" s="18">
        <v>3038</v>
      </c>
      <c r="D47" s="26"/>
      <c r="E47" s="75"/>
    </row>
    <row r="48" spans="1:5" s="70" customFormat="1" ht="19.5" customHeight="1">
      <c r="A48" s="79"/>
      <c r="B48" s="77" t="s">
        <v>695</v>
      </c>
      <c r="C48" s="18">
        <v>3039</v>
      </c>
      <c r="D48" s="26"/>
      <c r="E48" s="75">
        <v>10000</v>
      </c>
    </row>
    <row r="49" spans="1:5" s="70" customFormat="1" ht="19.5" customHeight="1">
      <c r="A49" s="79"/>
      <c r="B49" s="77" t="s">
        <v>696</v>
      </c>
      <c r="C49" s="18">
        <v>3040</v>
      </c>
      <c r="D49" s="26"/>
      <c r="E49" s="75"/>
    </row>
    <row r="50" spans="1:5" s="70" customFormat="1" ht="19.5" customHeight="1">
      <c r="A50" s="79"/>
      <c r="B50" s="77" t="s">
        <v>697</v>
      </c>
      <c r="C50" s="18">
        <v>3041</v>
      </c>
      <c r="D50" s="26"/>
      <c r="E50" s="75"/>
    </row>
    <row r="51" spans="1:5" s="70" customFormat="1" ht="19.5" customHeight="1">
      <c r="A51" s="79"/>
      <c r="B51" s="77" t="s">
        <v>698</v>
      </c>
      <c r="C51" s="18">
        <v>3042</v>
      </c>
      <c r="D51" s="26"/>
      <c r="E51" s="75"/>
    </row>
    <row r="52" spans="1:5" s="70" customFormat="1" ht="19.5" customHeight="1">
      <c r="A52" s="79"/>
      <c r="B52" s="77" t="s">
        <v>702</v>
      </c>
      <c r="C52" s="18">
        <v>3043</v>
      </c>
      <c r="D52" s="26">
        <v>79500</v>
      </c>
      <c r="E52" s="75">
        <v>76600</v>
      </c>
    </row>
    <row r="53" spans="1:5" s="70" customFormat="1" ht="19.5" customHeight="1">
      <c r="A53" s="79"/>
      <c r="B53" s="77" t="s">
        <v>703</v>
      </c>
      <c r="C53" s="18">
        <v>3044</v>
      </c>
      <c r="D53" s="26"/>
      <c r="E53" s="75"/>
    </row>
    <row r="54" spans="1:5" s="70" customFormat="1" ht="19.5" customHeight="1">
      <c r="A54" s="79"/>
      <c r="B54" s="77" t="s">
        <v>704</v>
      </c>
      <c r="C54" s="18">
        <v>3045</v>
      </c>
      <c r="D54" s="26"/>
      <c r="E54" s="75"/>
    </row>
    <row r="55" spans="1:5" s="70" customFormat="1" ht="19.5" customHeight="1">
      <c r="A55" s="79"/>
      <c r="B55" s="77" t="s">
        <v>705</v>
      </c>
      <c r="C55" s="18">
        <v>3046</v>
      </c>
      <c r="D55" s="26"/>
      <c r="E55" s="75"/>
    </row>
    <row r="56" spans="1:5" s="70" customFormat="1" ht="19.5" customHeight="1">
      <c r="A56" s="79"/>
      <c r="B56" s="77" t="s">
        <v>706</v>
      </c>
      <c r="C56" s="18">
        <v>3047</v>
      </c>
      <c r="D56" s="26">
        <v>5200</v>
      </c>
      <c r="E56" s="75">
        <v>55400</v>
      </c>
    </row>
    <row r="57" spans="1:5" s="70" customFormat="1" ht="19.5" customHeight="1">
      <c r="A57" s="79"/>
      <c r="B57" s="78" t="s">
        <v>707</v>
      </c>
      <c r="C57" s="18">
        <v>3048</v>
      </c>
      <c r="D57" s="26">
        <v>963015</v>
      </c>
      <c r="E57" s="75">
        <v>675977</v>
      </c>
    </row>
    <row r="58" spans="1:5" s="70" customFormat="1" ht="19.5" customHeight="1">
      <c r="A58" s="79"/>
      <c r="B58" s="78" t="s">
        <v>708</v>
      </c>
      <c r="C58" s="18">
        <v>3049</v>
      </c>
      <c r="D58" s="26">
        <v>953015</v>
      </c>
      <c r="E58" s="75">
        <v>728800</v>
      </c>
    </row>
    <row r="59" spans="1:5" s="70" customFormat="1" ht="19.5" customHeight="1">
      <c r="A59" s="79"/>
      <c r="B59" s="618" t="s">
        <v>709</v>
      </c>
      <c r="C59" s="623">
        <v>3050</v>
      </c>
      <c r="D59" s="637">
        <v>10000</v>
      </c>
      <c r="E59" s="638"/>
    </row>
    <row r="60" spans="1:5" s="70" customFormat="1" ht="19.5" customHeight="1">
      <c r="A60" s="79"/>
      <c r="B60" s="618" t="s">
        <v>710</v>
      </c>
      <c r="C60" s="623">
        <v>3051</v>
      </c>
      <c r="D60" s="637"/>
      <c r="E60" s="638">
        <v>52823</v>
      </c>
    </row>
    <row r="61" spans="1:5" s="70" customFormat="1" ht="19.5" customHeight="1">
      <c r="A61" s="79"/>
      <c r="B61" s="618" t="s">
        <v>711</v>
      </c>
      <c r="C61" s="623">
        <v>3052</v>
      </c>
      <c r="D61" s="637">
        <v>42101</v>
      </c>
      <c r="E61" s="638">
        <v>117823</v>
      </c>
    </row>
    <row r="62" spans="1:5" s="70" customFormat="1" ht="24" customHeight="1">
      <c r="A62" s="79"/>
      <c r="B62" s="78" t="s">
        <v>712</v>
      </c>
      <c r="C62" s="18">
        <v>3053</v>
      </c>
      <c r="D62" s="26"/>
      <c r="E62" s="75"/>
    </row>
    <row r="63" spans="1:5" s="70" customFormat="1" ht="24" customHeight="1">
      <c r="A63" s="79"/>
      <c r="B63" s="78" t="s">
        <v>857</v>
      </c>
      <c r="C63" s="18">
        <v>3054</v>
      </c>
      <c r="D63" s="26"/>
      <c r="E63" s="75"/>
    </row>
    <row r="64" spans="2:5" s="70" customFormat="1" ht="19.5" customHeight="1">
      <c r="B64" s="629" t="s">
        <v>713</v>
      </c>
      <c r="C64" s="881">
        <v>3055</v>
      </c>
      <c r="D64" s="883">
        <v>52101</v>
      </c>
      <c r="E64" s="885">
        <v>65000</v>
      </c>
    </row>
    <row r="65" spans="2:5" s="70" customFormat="1" ht="13.5" customHeight="1" thickBot="1">
      <c r="B65" s="630" t="s">
        <v>714</v>
      </c>
      <c r="C65" s="882"/>
      <c r="D65" s="884"/>
      <c r="E65" s="886"/>
    </row>
    <row r="66" ht="15.75">
      <c r="B66" s="55"/>
    </row>
    <row r="67" ht="15.75">
      <c r="B67" s="55"/>
    </row>
  </sheetData>
  <sheetProtection/>
  <mergeCells count="5">
    <mergeCell ref="B2:E2"/>
    <mergeCell ref="B3:E3"/>
    <mergeCell ref="C64:C65"/>
    <mergeCell ref="D64:D65"/>
    <mergeCell ref="E64:E6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23"/>
  <sheetViews>
    <sheetView showGridLines="0" zoomScalePageLayoutView="0" workbookViewId="0" topLeftCell="A1">
      <selection activeCell="J7" sqref="J7:J8"/>
    </sheetView>
  </sheetViews>
  <sheetFormatPr defaultColWidth="9.140625" defaultRowHeight="12.75"/>
  <cols>
    <col min="1" max="1" width="0.71875" style="83" customWidth="1"/>
    <col min="2" max="2" width="35.57421875" style="83" customWidth="1"/>
    <col min="3" max="3" width="12.8515625" style="83" customWidth="1"/>
    <col min="4" max="4" width="10.7109375" style="83" customWidth="1"/>
    <col min="5" max="8" width="17.7109375" style="83" customWidth="1"/>
    <col min="9" max="9" width="34.00390625" style="83" customWidth="1"/>
    <col min="10" max="10" width="45.140625" style="83" customWidth="1"/>
    <col min="11" max="11" width="59.8515625" style="83" customWidth="1"/>
    <col min="12" max="16384" width="9.140625" style="83" customWidth="1"/>
  </cols>
  <sheetData>
    <row r="1" ht="15.75">
      <c r="J1" s="117" t="s">
        <v>661</v>
      </c>
    </row>
    <row r="3" spans="2:10" ht="20.25" customHeight="1">
      <c r="B3" s="891" t="s">
        <v>723</v>
      </c>
      <c r="C3" s="891"/>
      <c r="D3" s="891"/>
      <c r="E3" s="891"/>
      <c r="F3" s="891"/>
      <c r="G3" s="891"/>
      <c r="H3" s="891"/>
      <c r="I3" s="891"/>
      <c r="J3" s="891"/>
    </row>
    <row r="4" ht="16.5" thickBot="1"/>
    <row r="5" spans="2:10" ht="21.75" customHeight="1" thickBot="1">
      <c r="B5" s="892" t="s">
        <v>724</v>
      </c>
      <c r="C5" s="894" t="s">
        <v>725</v>
      </c>
      <c r="D5" s="896" t="s">
        <v>726</v>
      </c>
      <c r="E5" s="898" t="s">
        <v>727</v>
      </c>
      <c r="F5" s="899"/>
      <c r="G5" s="899"/>
      <c r="H5" s="900"/>
      <c r="I5" s="892" t="s">
        <v>728</v>
      </c>
      <c r="J5" s="894" t="s">
        <v>729</v>
      </c>
    </row>
    <row r="6" spans="2:10" ht="30.75" customHeight="1" thickBot="1">
      <c r="B6" s="893"/>
      <c r="C6" s="895"/>
      <c r="D6" s="897"/>
      <c r="E6" s="86" t="s">
        <v>726</v>
      </c>
      <c r="F6" s="87" t="s">
        <v>716</v>
      </c>
      <c r="G6" s="87" t="s">
        <v>758</v>
      </c>
      <c r="H6" s="88" t="s">
        <v>823</v>
      </c>
      <c r="I6" s="893"/>
      <c r="J6" s="895"/>
    </row>
    <row r="7" spans="1:10" ht="19.5" customHeight="1">
      <c r="A7" s="84"/>
      <c r="B7" s="104" t="s">
        <v>929</v>
      </c>
      <c r="C7" s="89" t="s">
        <v>916</v>
      </c>
      <c r="D7" s="90">
        <v>2021</v>
      </c>
      <c r="E7" s="91">
        <v>43</v>
      </c>
      <c r="F7" s="92">
        <v>36</v>
      </c>
      <c r="G7" s="93">
        <v>26</v>
      </c>
      <c r="H7" s="94">
        <v>24</v>
      </c>
      <c r="I7" s="887" t="s">
        <v>917</v>
      </c>
      <c r="J7" s="889" t="s">
        <v>927</v>
      </c>
    </row>
    <row r="8" spans="1:10" ht="19.5" customHeight="1">
      <c r="A8" s="84"/>
      <c r="B8" s="105"/>
      <c r="C8" s="95"/>
      <c r="D8" s="96"/>
      <c r="E8" s="97"/>
      <c r="F8" s="98"/>
      <c r="G8" s="99"/>
      <c r="H8" s="100"/>
      <c r="I8" s="888"/>
      <c r="J8" s="890"/>
    </row>
    <row r="9" spans="1:10" ht="19.5" customHeight="1">
      <c r="A9" s="84"/>
      <c r="B9" s="105"/>
      <c r="C9" s="95"/>
      <c r="D9" s="96"/>
      <c r="E9" s="97"/>
      <c r="F9" s="98"/>
      <c r="G9" s="99"/>
      <c r="H9" s="100"/>
      <c r="I9" s="107"/>
      <c r="J9" s="139"/>
    </row>
    <row r="10" spans="1:10" ht="19.5" customHeight="1">
      <c r="A10" s="84"/>
      <c r="B10" s="105"/>
      <c r="C10" s="95"/>
      <c r="D10" s="96"/>
      <c r="E10" s="97"/>
      <c r="F10" s="98"/>
      <c r="G10" s="99"/>
      <c r="H10" s="100"/>
      <c r="I10" s="107"/>
      <c r="J10" s="139"/>
    </row>
    <row r="11" spans="1:10" ht="19.5" customHeight="1">
      <c r="A11" s="84"/>
      <c r="B11" s="105"/>
      <c r="C11" s="95"/>
      <c r="D11" s="96"/>
      <c r="E11" s="97"/>
      <c r="F11" s="98"/>
      <c r="G11" s="99"/>
      <c r="H11" s="100"/>
      <c r="I11" s="107"/>
      <c r="J11" s="139"/>
    </row>
    <row r="12" spans="1:10" ht="19.5" customHeight="1">
      <c r="A12" s="84"/>
      <c r="B12" s="105"/>
      <c r="C12" s="95"/>
      <c r="D12" s="96"/>
      <c r="E12" s="97"/>
      <c r="F12" s="98"/>
      <c r="G12" s="99"/>
      <c r="H12" s="100"/>
      <c r="I12" s="107"/>
      <c r="J12" s="139"/>
    </row>
    <row r="13" spans="1:10" ht="19.5" customHeight="1">
      <c r="A13" s="84"/>
      <c r="B13" s="105"/>
      <c r="C13" s="95"/>
      <c r="D13" s="96"/>
      <c r="E13" s="97"/>
      <c r="F13" s="98"/>
      <c r="G13" s="99"/>
      <c r="H13" s="100"/>
      <c r="I13" s="107"/>
      <c r="J13" s="139"/>
    </row>
    <row r="14" spans="1:10" ht="19.5" customHeight="1">
      <c r="A14" s="84"/>
      <c r="B14" s="106"/>
      <c r="C14" s="101"/>
      <c r="D14" s="90"/>
      <c r="E14" s="102"/>
      <c r="F14" s="92"/>
      <c r="G14" s="93"/>
      <c r="H14" s="103"/>
      <c r="I14" s="108"/>
      <c r="J14" s="139"/>
    </row>
    <row r="15" spans="1:10" ht="19.5" customHeight="1">
      <c r="A15" s="84"/>
      <c r="B15" s="105"/>
      <c r="C15" s="95"/>
      <c r="D15" s="96"/>
      <c r="E15" s="97"/>
      <c r="F15" s="98"/>
      <c r="G15" s="99"/>
      <c r="H15" s="100"/>
      <c r="I15" s="107"/>
      <c r="J15" s="139"/>
    </row>
    <row r="16" spans="1:10" ht="19.5" customHeight="1">
      <c r="A16" s="84"/>
      <c r="B16" s="105"/>
      <c r="C16" s="95"/>
      <c r="D16" s="96"/>
      <c r="E16" s="97"/>
      <c r="F16" s="98"/>
      <c r="G16" s="99"/>
      <c r="H16" s="100"/>
      <c r="I16" s="107"/>
      <c r="J16" s="139"/>
    </row>
    <row r="17" spans="1:10" ht="19.5" customHeight="1">
      <c r="A17" s="84"/>
      <c r="B17" s="105"/>
      <c r="C17" s="95"/>
      <c r="D17" s="96"/>
      <c r="E17" s="97"/>
      <c r="F17" s="98"/>
      <c r="G17" s="99"/>
      <c r="H17" s="100"/>
      <c r="I17" s="107"/>
      <c r="J17" s="139"/>
    </row>
    <row r="18" spans="1:10" ht="19.5" customHeight="1">
      <c r="A18" s="84"/>
      <c r="B18" s="105"/>
      <c r="C18" s="95"/>
      <c r="D18" s="96"/>
      <c r="E18" s="97"/>
      <c r="F18" s="98"/>
      <c r="G18" s="99"/>
      <c r="H18" s="100"/>
      <c r="I18" s="107"/>
      <c r="J18" s="139"/>
    </row>
    <row r="19" spans="1:10" ht="19.5" customHeight="1">
      <c r="A19" s="84"/>
      <c r="B19" s="105"/>
      <c r="C19" s="95"/>
      <c r="D19" s="96"/>
      <c r="E19" s="97"/>
      <c r="F19" s="98"/>
      <c r="G19" s="99"/>
      <c r="H19" s="100"/>
      <c r="I19" s="107"/>
      <c r="J19" s="139"/>
    </row>
    <row r="20" spans="1:10" ht="19.5" customHeight="1">
      <c r="A20" s="84"/>
      <c r="B20" s="105"/>
      <c r="C20" s="95"/>
      <c r="D20" s="96"/>
      <c r="E20" s="97"/>
      <c r="F20" s="98"/>
      <c r="G20" s="99"/>
      <c r="H20" s="100"/>
      <c r="I20" s="107"/>
      <c r="J20" s="139"/>
    </row>
    <row r="21" spans="1:10" ht="19.5" customHeight="1" thickBot="1">
      <c r="A21" s="84"/>
      <c r="B21" s="109"/>
      <c r="C21" s="110"/>
      <c r="D21" s="111"/>
      <c r="E21" s="112"/>
      <c r="F21" s="113"/>
      <c r="G21" s="114"/>
      <c r="H21" s="115"/>
      <c r="I21" s="116"/>
      <c r="J21" s="655"/>
    </row>
    <row r="22" ht="15.75">
      <c r="J22" s="656"/>
    </row>
    <row r="23" ht="15.75">
      <c r="B23" s="85"/>
    </row>
  </sheetData>
  <sheetProtection/>
  <mergeCells count="9">
    <mergeCell ref="I7:I8"/>
    <mergeCell ref="J7:J8"/>
    <mergeCell ref="B3:J3"/>
    <mergeCell ref="B5:B6"/>
    <mergeCell ref="C5:C6"/>
    <mergeCell ref="D5:D6"/>
    <mergeCell ref="E5:H5"/>
    <mergeCell ref="I5:I6"/>
    <mergeCell ref="J5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42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1.28515625" style="120" customWidth="1"/>
    <col min="2" max="2" width="32.28125" style="120" customWidth="1"/>
    <col min="3" max="3" width="6.421875" style="120" customWidth="1"/>
    <col min="4" max="4" width="22.421875" style="120" customWidth="1"/>
    <col min="5" max="5" width="6.421875" style="120" customWidth="1"/>
    <col min="6" max="6" width="22.421875" style="120" customWidth="1"/>
    <col min="7" max="7" width="6.421875" style="120" customWidth="1"/>
    <col min="8" max="8" width="18.421875" style="120" customWidth="1"/>
    <col min="9" max="9" width="21.00390625" style="120" customWidth="1"/>
    <col min="10" max="10" width="50.28125" style="120" customWidth="1"/>
    <col min="11" max="11" width="9.140625" style="120" customWidth="1"/>
    <col min="12" max="16384" width="9.140625" style="120" customWidth="1"/>
  </cols>
  <sheetData>
    <row r="1" spans="1:10" s="119" customFormat="1" ht="4.5" customHeight="1">
      <c r="A1" s="118"/>
      <c r="B1" s="124"/>
      <c r="C1" s="124"/>
      <c r="D1" s="124"/>
      <c r="E1" s="125"/>
      <c r="F1" s="125"/>
      <c r="G1" s="125"/>
      <c r="H1" s="125"/>
      <c r="I1" s="125"/>
      <c r="J1" s="901" t="s">
        <v>755</v>
      </c>
    </row>
    <row r="2" spans="1:10" s="119" customFormat="1" ht="4.5" customHeight="1">
      <c r="A2" s="118">
        <v>1</v>
      </c>
      <c r="B2" s="124" t="s">
        <v>730</v>
      </c>
      <c r="C2" s="124">
        <v>1</v>
      </c>
      <c r="D2" s="124" t="s">
        <v>731</v>
      </c>
      <c r="E2" s="125"/>
      <c r="F2" s="125"/>
      <c r="G2" s="125"/>
      <c r="H2" s="125"/>
      <c r="I2" s="125"/>
      <c r="J2" s="901"/>
    </row>
    <row r="3" spans="1:10" s="119" customFormat="1" ht="5.25" customHeight="1">
      <c r="A3" s="118">
        <v>2</v>
      </c>
      <c r="B3" s="124" t="s">
        <v>732</v>
      </c>
      <c r="C3" s="124">
        <v>2</v>
      </c>
      <c r="D3" s="124" t="s">
        <v>733</v>
      </c>
      <c r="E3" s="125"/>
      <c r="F3" s="125"/>
      <c r="G3" s="125"/>
      <c r="H3" s="125"/>
      <c r="I3" s="125"/>
      <c r="J3" s="901"/>
    </row>
    <row r="4" spans="1:12" s="119" customFormat="1" ht="1.5" customHeight="1">
      <c r="A4" s="118">
        <v>3</v>
      </c>
      <c r="B4" s="140" t="s">
        <v>734</v>
      </c>
      <c r="C4" s="124">
        <v>3</v>
      </c>
      <c r="D4" s="124" t="s">
        <v>735</v>
      </c>
      <c r="E4" s="125"/>
      <c r="F4" s="125"/>
      <c r="G4" s="125"/>
      <c r="H4" s="141"/>
      <c r="I4" s="141"/>
      <c r="J4" s="141"/>
      <c r="K4" s="142"/>
      <c r="L4" s="142"/>
    </row>
    <row r="5" spans="2:10" ht="18">
      <c r="B5" s="902" t="s">
        <v>754</v>
      </c>
      <c r="C5" s="902"/>
      <c r="D5" s="902"/>
      <c r="E5" s="902"/>
      <c r="F5" s="902"/>
      <c r="G5" s="902"/>
      <c r="H5" s="902"/>
      <c r="I5" s="902"/>
      <c r="J5" s="902"/>
    </row>
    <row r="6" spans="2:10" ht="9" customHeight="1" thickBot="1">
      <c r="B6" s="127"/>
      <c r="C6" s="127"/>
      <c r="D6" s="127"/>
      <c r="E6" s="127"/>
      <c r="F6" s="127"/>
      <c r="G6" s="127"/>
      <c r="H6" s="127"/>
      <c r="I6" s="127"/>
      <c r="J6" s="127"/>
    </row>
    <row r="7" spans="1:10" ht="39.75" customHeight="1" thickBot="1">
      <c r="A7" s="122"/>
      <c r="B7" s="903" t="s">
        <v>736</v>
      </c>
      <c r="C7" s="905" t="s">
        <v>737</v>
      </c>
      <c r="D7" s="903"/>
      <c r="E7" s="906" t="s">
        <v>738</v>
      </c>
      <c r="F7" s="907"/>
      <c r="G7" s="908" t="s">
        <v>739</v>
      </c>
      <c r="H7" s="909"/>
      <c r="I7" s="910" t="s">
        <v>756</v>
      </c>
      <c r="J7" s="912" t="s">
        <v>757</v>
      </c>
    </row>
    <row r="8" spans="1:10" ht="27.75" customHeight="1" thickBot="1">
      <c r="A8" s="122"/>
      <c r="B8" s="904"/>
      <c r="C8" s="128" t="s">
        <v>740</v>
      </c>
      <c r="D8" s="130" t="s">
        <v>741</v>
      </c>
      <c r="E8" s="128" t="s">
        <v>740</v>
      </c>
      <c r="F8" s="131" t="s">
        <v>742</v>
      </c>
      <c r="G8" s="129" t="s">
        <v>743</v>
      </c>
      <c r="H8" s="132" t="s">
        <v>744</v>
      </c>
      <c r="I8" s="911"/>
      <c r="J8" s="913"/>
    </row>
    <row r="9" spans="1:13" ht="15.75">
      <c r="A9" s="122"/>
      <c r="B9" s="143" t="s">
        <v>915</v>
      </c>
      <c r="C9" s="133">
        <v>2</v>
      </c>
      <c r="D9" s="134" t="str">
        <f>IF(C9=1,$B$2,IF(C9=2,$B$3,IF(C9=3,$B$4," ")))</f>
        <v>Умерена вероватноћа</v>
      </c>
      <c r="E9" s="135">
        <v>2</v>
      </c>
      <c r="F9" s="136" t="str">
        <f>IF(E9=1,$D$2,IF(E9=2,$D$3,IF(E9=3,$D$4," ")))</f>
        <v>Умерен утицај</v>
      </c>
      <c r="G9" s="137">
        <f>IF(C9*E9=0," ",C9*E9)</f>
        <v>4</v>
      </c>
      <c r="H9" s="134" t="str">
        <f>IF(G9=1,"Низак ризик",IF(G9=2,"Умерен ризик",IF(G9=3,"Умерен ризик",IF(G9=4,"Умерен ризик",IF(G9=6,"Висок ризик",IF(G9=9,"Критичан ризик"," "))))))</f>
        <v>Умерен ризик</v>
      </c>
      <c r="I9" s="147">
        <v>5000</v>
      </c>
      <c r="J9" s="138" t="s">
        <v>928</v>
      </c>
      <c r="M9" s="121"/>
    </row>
    <row r="10" spans="1:13" ht="15.75">
      <c r="A10" s="122"/>
      <c r="B10" s="144"/>
      <c r="C10" s="133"/>
      <c r="D10" s="136" t="str">
        <f>IF(C10=1,$B$2,IF(C10=2,$B$3,IF(C10=3,$B$4," ")))</f>
        <v> </v>
      </c>
      <c r="E10" s="135"/>
      <c r="F10" s="136" t="str">
        <f>IF(E10=1,$D$2,IF(E10=2,$D$3,IF(E10=3,$D$4," ")))</f>
        <v> </v>
      </c>
      <c r="G10" s="137" t="str">
        <f aca="true" t="shared" si="0" ref="G10:G27">IF(C10*E10=0," ",C10*E10)</f>
        <v> </v>
      </c>
      <c r="H10" s="136" t="str">
        <f aca="true" t="shared" si="1" ref="H10:H27">IF(G10=1,"Низак ризик",IF(G10=2,"Умерен ризик",IF(G10=3,"Умерен ризик",IF(G10=4,"Умерен ризик",IF(G10=6,"Висок ризик",IF(G10=9,"Критичан ризик"," "))))))</f>
        <v> </v>
      </c>
      <c r="I10" s="148"/>
      <c r="J10" s="139"/>
      <c r="L10" s="123"/>
      <c r="M10" s="123"/>
    </row>
    <row r="11" spans="1:13" ht="15.75">
      <c r="A11" s="122"/>
      <c r="B11" s="144"/>
      <c r="C11" s="133"/>
      <c r="D11" s="136" t="str">
        <f aca="true" t="shared" si="2" ref="D11:D27">IF(C11=1,$B$2,IF(C11=2,$B$3,IF(C11=3,$B$4," ")))</f>
        <v> </v>
      </c>
      <c r="E11" s="135"/>
      <c r="F11" s="136" t="str">
        <f aca="true" t="shared" si="3" ref="F11:F27">IF(E11=1,$D$2,IF(E11=2,$D$3,IF(E11=3,$D$4," ")))</f>
        <v> </v>
      </c>
      <c r="G11" s="137" t="str">
        <f t="shared" si="0"/>
        <v> </v>
      </c>
      <c r="H11" s="136" t="str">
        <f t="shared" si="1"/>
        <v> </v>
      </c>
      <c r="I11" s="148"/>
      <c r="J11" s="139"/>
      <c r="L11" s="123"/>
      <c r="M11" s="123"/>
    </row>
    <row r="12" spans="1:13" ht="15.75">
      <c r="A12" s="122"/>
      <c r="B12" s="144"/>
      <c r="C12" s="133"/>
      <c r="D12" s="136" t="str">
        <f t="shared" si="2"/>
        <v> </v>
      </c>
      <c r="E12" s="135"/>
      <c r="F12" s="136" t="str">
        <f t="shared" si="3"/>
        <v> </v>
      </c>
      <c r="G12" s="137" t="str">
        <f t="shared" si="0"/>
        <v> </v>
      </c>
      <c r="H12" s="136" t="str">
        <f t="shared" si="1"/>
        <v> </v>
      </c>
      <c r="I12" s="148"/>
      <c r="J12" s="139"/>
      <c r="L12" s="123"/>
      <c r="M12" s="123"/>
    </row>
    <row r="13" spans="1:13" ht="15.75">
      <c r="A13" s="122"/>
      <c r="B13" s="144"/>
      <c r="C13" s="133"/>
      <c r="D13" s="136" t="str">
        <f t="shared" si="2"/>
        <v> </v>
      </c>
      <c r="E13" s="135"/>
      <c r="F13" s="136" t="str">
        <f t="shared" si="3"/>
        <v> </v>
      </c>
      <c r="G13" s="137" t="str">
        <f t="shared" si="0"/>
        <v> </v>
      </c>
      <c r="H13" s="136" t="str">
        <f t="shared" si="1"/>
        <v> </v>
      </c>
      <c r="I13" s="148"/>
      <c r="J13" s="139"/>
      <c r="L13" s="123"/>
      <c r="M13" s="123"/>
    </row>
    <row r="14" spans="1:10" ht="15.75">
      <c r="A14" s="122"/>
      <c r="B14" s="144"/>
      <c r="C14" s="133"/>
      <c r="D14" s="136" t="str">
        <f t="shared" si="2"/>
        <v> </v>
      </c>
      <c r="E14" s="135"/>
      <c r="F14" s="136" t="str">
        <f t="shared" si="3"/>
        <v> </v>
      </c>
      <c r="G14" s="137" t="str">
        <f t="shared" si="0"/>
        <v> </v>
      </c>
      <c r="H14" s="136" t="str">
        <f t="shared" si="1"/>
        <v> </v>
      </c>
      <c r="I14" s="148"/>
      <c r="J14" s="139"/>
    </row>
    <row r="15" spans="1:10" ht="15.75">
      <c r="A15" s="122"/>
      <c r="B15" s="144"/>
      <c r="C15" s="133"/>
      <c r="D15" s="136" t="str">
        <f t="shared" si="2"/>
        <v> </v>
      </c>
      <c r="E15" s="135"/>
      <c r="F15" s="136" t="str">
        <f t="shared" si="3"/>
        <v> </v>
      </c>
      <c r="G15" s="137" t="str">
        <f t="shared" si="0"/>
        <v> </v>
      </c>
      <c r="H15" s="136" t="str">
        <f t="shared" si="1"/>
        <v> </v>
      </c>
      <c r="I15" s="148"/>
      <c r="J15" s="139"/>
    </row>
    <row r="16" spans="1:10" ht="15.75">
      <c r="A16" s="122"/>
      <c r="B16" s="144"/>
      <c r="C16" s="133"/>
      <c r="D16" s="136" t="str">
        <f t="shared" si="2"/>
        <v> </v>
      </c>
      <c r="E16" s="135"/>
      <c r="F16" s="136" t="str">
        <f t="shared" si="3"/>
        <v> </v>
      </c>
      <c r="G16" s="137" t="str">
        <f t="shared" si="0"/>
        <v> </v>
      </c>
      <c r="H16" s="136" t="str">
        <f t="shared" si="1"/>
        <v> </v>
      </c>
      <c r="I16" s="148"/>
      <c r="J16" s="139"/>
    </row>
    <row r="17" spans="1:10" ht="15.75">
      <c r="A17" s="122"/>
      <c r="B17" s="144"/>
      <c r="C17" s="133"/>
      <c r="D17" s="136" t="str">
        <f t="shared" si="2"/>
        <v> </v>
      </c>
      <c r="E17" s="135"/>
      <c r="F17" s="136" t="str">
        <f t="shared" si="3"/>
        <v> </v>
      </c>
      <c r="G17" s="137" t="str">
        <f t="shared" si="0"/>
        <v> </v>
      </c>
      <c r="H17" s="136" t="str">
        <f t="shared" si="1"/>
        <v> </v>
      </c>
      <c r="I17" s="148"/>
      <c r="J17" s="139"/>
    </row>
    <row r="18" spans="1:10" ht="15.75">
      <c r="A18" s="122"/>
      <c r="B18" s="144"/>
      <c r="C18" s="133"/>
      <c r="D18" s="136" t="str">
        <f t="shared" si="2"/>
        <v> </v>
      </c>
      <c r="E18" s="135"/>
      <c r="F18" s="136" t="str">
        <f t="shared" si="3"/>
        <v> </v>
      </c>
      <c r="G18" s="137" t="str">
        <f t="shared" si="0"/>
        <v> </v>
      </c>
      <c r="H18" s="136" t="str">
        <f t="shared" si="1"/>
        <v> </v>
      </c>
      <c r="I18" s="148"/>
      <c r="J18" s="139"/>
    </row>
    <row r="19" spans="1:10" ht="15.75">
      <c r="A19" s="122"/>
      <c r="B19" s="144"/>
      <c r="C19" s="133"/>
      <c r="D19" s="136" t="str">
        <f t="shared" si="2"/>
        <v> </v>
      </c>
      <c r="E19" s="135"/>
      <c r="F19" s="136" t="str">
        <f t="shared" si="3"/>
        <v> </v>
      </c>
      <c r="G19" s="137" t="str">
        <f t="shared" si="0"/>
        <v> </v>
      </c>
      <c r="H19" s="136" t="str">
        <f t="shared" si="1"/>
        <v> </v>
      </c>
      <c r="I19" s="148"/>
      <c r="J19" s="139"/>
    </row>
    <row r="20" spans="1:10" ht="15.75">
      <c r="A20" s="122"/>
      <c r="B20" s="144"/>
      <c r="C20" s="133"/>
      <c r="D20" s="136" t="str">
        <f t="shared" si="2"/>
        <v> </v>
      </c>
      <c r="E20" s="135"/>
      <c r="F20" s="136" t="str">
        <f t="shared" si="3"/>
        <v> </v>
      </c>
      <c r="G20" s="137" t="str">
        <f t="shared" si="0"/>
        <v> </v>
      </c>
      <c r="H20" s="136" t="str">
        <f t="shared" si="1"/>
        <v> </v>
      </c>
      <c r="I20" s="148"/>
      <c r="J20" s="139"/>
    </row>
    <row r="21" spans="1:10" ht="15.75">
      <c r="A21" s="122"/>
      <c r="B21" s="144"/>
      <c r="C21" s="133"/>
      <c r="D21" s="136" t="str">
        <f t="shared" si="2"/>
        <v> </v>
      </c>
      <c r="E21" s="135"/>
      <c r="F21" s="136" t="str">
        <f t="shared" si="3"/>
        <v> </v>
      </c>
      <c r="G21" s="137" t="str">
        <f t="shared" si="0"/>
        <v> </v>
      </c>
      <c r="H21" s="136" t="str">
        <f t="shared" si="1"/>
        <v> </v>
      </c>
      <c r="I21" s="148"/>
      <c r="J21" s="139"/>
    </row>
    <row r="22" spans="1:10" ht="15.75">
      <c r="A22" s="122"/>
      <c r="B22" s="144"/>
      <c r="C22" s="133"/>
      <c r="D22" s="136" t="str">
        <f t="shared" si="2"/>
        <v> </v>
      </c>
      <c r="E22" s="135"/>
      <c r="F22" s="136" t="str">
        <f t="shared" si="3"/>
        <v> </v>
      </c>
      <c r="G22" s="137" t="str">
        <f t="shared" si="0"/>
        <v> </v>
      </c>
      <c r="H22" s="136" t="str">
        <f t="shared" si="1"/>
        <v> </v>
      </c>
      <c r="I22" s="148"/>
      <c r="J22" s="139"/>
    </row>
    <row r="23" spans="1:10" ht="15.75">
      <c r="A23" s="122"/>
      <c r="B23" s="144"/>
      <c r="C23" s="133"/>
      <c r="D23" s="136" t="str">
        <f t="shared" si="2"/>
        <v> </v>
      </c>
      <c r="E23" s="135"/>
      <c r="F23" s="136" t="str">
        <f t="shared" si="3"/>
        <v> </v>
      </c>
      <c r="G23" s="137" t="str">
        <f t="shared" si="0"/>
        <v> </v>
      </c>
      <c r="H23" s="136" t="str">
        <f t="shared" si="1"/>
        <v> </v>
      </c>
      <c r="I23" s="148"/>
      <c r="J23" s="139"/>
    </row>
    <row r="24" spans="1:10" ht="15.75">
      <c r="A24" s="122"/>
      <c r="B24" s="144"/>
      <c r="C24" s="133"/>
      <c r="D24" s="136" t="str">
        <f t="shared" si="2"/>
        <v> </v>
      </c>
      <c r="E24" s="135"/>
      <c r="F24" s="136" t="str">
        <f t="shared" si="3"/>
        <v> </v>
      </c>
      <c r="G24" s="137" t="str">
        <f t="shared" si="0"/>
        <v> </v>
      </c>
      <c r="H24" s="136" t="str">
        <f t="shared" si="1"/>
        <v> </v>
      </c>
      <c r="I24" s="148"/>
      <c r="J24" s="139"/>
    </row>
    <row r="25" spans="1:10" ht="15.75">
      <c r="A25" s="122"/>
      <c r="B25" s="144"/>
      <c r="C25" s="133"/>
      <c r="D25" s="136" t="str">
        <f t="shared" si="2"/>
        <v> </v>
      </c>
      <c r="E25" s="135"/>
      <c r="F25" s="136" t="str">
        <f t="shared" si="3"/>
        <v> </v>
      </c>
      <c r="G25" s="137" t="str">
        <f t="shared" si="0"/>
        <v> </v>
      </c>
      <c r="H25" s="136" t="str">
        <f t="shared" si="1"/>
        <v> </v>
      </c>
      <c r="I25" s="148"/>
      <c r="J25" s="139"/>
    </row>
    <row r="26" spans="1:10" ht="15.75">
      <c r="A26" s="122"/>
      <c r="B26" s="144"/>
      <c r="C26" s="133"/>
      <c r="D26" s="136" t="str">
        <f t="shared" si="2"/>
        <v> </v>
      </c>
      <c r="E26" s="135"/>
      <c r="F26" s="136" t="str">
        <f t="shared" si="3"/>
        <v> </v>
      </c>
      <c r="G26" s="137" t="str">
        <f t="shared" si="0"/>
        <v> </v>
      </c>
      <c r="H26" s="136" t="str">
        <f t="shared" si="1"/>
        <v> </v>
      </c>
      <c r="I26" s="148"/>
      <c r="J26" s="139"/>
    </row>
    <row r="27" spans="1:10" ht="15.75">
      <c r="A27" s="122"/>
      <c r="B27" s="144"/>
      <c r="C27" s="133"/>
      <c r="D27" s="136" t="str">
        <f t="shared" si="2"/>
        <v> </v>
      </c>
      <c r="E27" s="135"/>
      <c r="F27" s="136" t="str">
        <f t="shared" si="3"/>
        <v> </v>
      </c>
      <c r="G27" s="137" t="str">
        <f t="shared" si="0"/>
        <v> </v>
      </c>
      <c r="H27" s="136" t="str">
        <f t="shared" si="1"/>
        <v> </v>
      </c>
      <c r="I27" s="148"/>
      <c r="J27" s="139"/>
    </row>
    <row r="30" spans="2:10" ht="15.75">
      <c r="B30" s="146" t="s">
        <v>214</v>
      </c>
      <c r="C30" s="145"/>
      <c r="D30" s="126"/>
      <c r="E30" s="126"/>
      <c r="F30" s="126"/>
      <c r="H30" s="123"/>
      <c r="I30" s="123"/>
      <c r="J30" s="123"/>
    </row>
    <row r="31" spans="2:8" ht="15.75">
      <c r="B31" s="145" t="s">
        <v>745</v>
      </c>
      <c r="C31" s="145"/>
      <c r="D31" s="126"/>
      <c r="E31" s="126"/>
      <c r="F31" s="126"/>
      <c r="H31" s="123"/>
    </row>
    <row r="32" spans="2:8" ht="15.75">
      <c r="B32" s="145" t="s">
        <v>746</v>
      </c>
      <c r="C32" s="145"/>
      <c r="D32" s="126"/>
      <c r="E32" s="126"/>
      <c r="F32" s="126"/>
      <c r="H32" s="123"/>
    </row>
    <row r="33" spans="2:8" ht="15.75">
      <c r="B33" s="145" t="s">
        <v>747</v>
      </c>
      <c r="C33" s="145"/>
      <c r="D33" s="126"/>
      <c r="E33" s="126"/>
      <c r="F33" s="126"/>
      <c r="H33" s="123"/>
    </row>
    <row r="34" spans="2:8" ht="15.75">
      <c r="B34" s="145" t="s">
        <v>748</v>
      </c>
      <c r="C34" s="145"/>
      <c r="D34" s="126"/>
      <c r="E34" s="126"/>
      <c r="F34" s="126"/>
      <c r="H34" s="123"/>
    </row>
    <row r="35" spans="2:8" ht="15.75">
      <c r="B35" s="145"/>
      <c r="C35" s="145"/>
      <c r="D35" s="126"/>
      <c r="E35" s="126"/>
      <c r="F35" s="126"/>
      <c r="H35" s="123"/>
    </row>
    <row r="36" spans="2:8" ht="15.75">
      <c r="B36" s="145" t="s">
        <v>749</v>
      </c>
      <c r="C36" s="145"/>
      <c r="D36" s="126"/>
      <c r="E36" s="126"/>
      <c r="F36" s="126"/>
      <c r="H36" s="123"/>
    </row>
    <row r="37" spans="2:8" ht="15.75">
      <c r="B37" s="145" t="s">
        <v>750</v>
      </c>
      <c r="C37" s="145"/>
      <c r="D37" s="126"/>
      <c r="E37" s="126"/>
      <c r="F37" s="126"/>
      <c r="H37" s="123"/>
    </row>
    <row r="38" spans="2:10" ht="15.75">
      <c r="B38" s="145" t="s">
        <v>751</v>
      </c>
      <c r="C38" s="145"/>
      <c r="D38" s="126"/>
      <c r="E38" s="126"/>
      <c r="F38" s="126"/>
      <c r="H38" s="123"/>
      <c r="I38" s="123"/>
      <c r="J38" s="123"/>
    </row>
    <row r="39" spans="2:10" ht="15.75">
      <c r="B39" s="145" t="s">
        <v>752</v>
      </c>
      <c r="C39" s="145"/>
      <c r="D39" s="126"/>
      <c r="E39" s="126"/>
      <c r="F39" s="126"/>
      <c r="H39" s="123"/>
      <c r="I39" s="123"/>
      <c r="J39" s="123"/>
    </row>
    <row r="40" spans="2:10" ht="15.75">
      <c r="B40" s="145"/>
      <c r="C40" s="145"/>
      <c r="D40" s="126"/>
      <c r="E40" s="126"/>
      <c r="F40" s="126"/>
      <c r="H40" s="123"/>
      <c r="I40" s="123"/>
      <c r="J40" s="123"/>
    </row>
    <row r="41" spans="2:10" ht="15.75">
      <c r="B41" s="145" t="s">
        <v>753</v>
      </c>
      <c r="C41" s="145"/>
      <c r="D41" s="126"/>
      <c r="E41" s="126"/>
      <c r="F41" s="126"/>
      <c r="H41" s="123"/>
      <c r="I41" s="123"/>
      <c r="J41" s="123"/>
    </row>
    <row r="42" spans="8:10" ht="15.75">
      <c r="H42" s="123"/>
      <c r="I42" s="123"/>
      <c r="J42" s="123"/>
    </row>
  </sheetData>
  <sheetProtection password="CC09" sheet="1" objects="1" scenarios="1" formatCells="0" formatColumns="0" formatRows="0" insertRows="0" deleteRows="0" selectLockedCells="1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zoomScalePageLayoutView="0" workbookViewId="0" topLeftCell="A1">
      <selection activeCell="G38" sqref="G38"/>
    </sheetView>
  </sheetViews>
  <sheetFormatPr defaultColWidth="9.140625" defaultRowHeight="12.75"/>
  <cols>
    <col min="1" max="1" width="41.421875" style="7" customWidth="1"/>
    <col min="2" max="2" width="20.8515625" style="7" customWidth="1"/>
    <col min="3" max="6" width="13.28125" style="7" customWidth="1"/>
    <col min="7" max="16384" width="9.140625" style="7" customWidth="1"/>
  </cols>
  <sheetData>
    <row r="1" spans="1:6" ht="12.75">
      <c r="A1" s="16"/>
      <c r="B1" s="16"/>
      <c r="C1" s="16"/>
      <c r="D1" s="16"/>
      <c r="E1" s="917" t="s">
        <v>759</v>
      </c>
      <c r="F1" s="917"/>
    </row>
    <row r="2" spans="1:5" ht="12.75">
      <c r="A2" s="16"/>
      <c r="B2" s="16"/>
      <c r="C2" s="16"/>
      <c r="D2" s="16"/>
      <c r="E2" s="175"/>
    </row>
    <row r="3" spans="1:6" ht="15.75">
      <c r="A3" s="918" t="s">
        <v>343</v>
      </c>
      <c r="B3" s="918"/>
      <c r="C3" s="918"/>
      <c r="D3" s="918"/>
      <c r="E3" s="918"/>
      <c r="F3" s="918"/>
    </row>
    <row r="5" spans="1:6" ht="12.75">
      <c r="A5" s="8"/>
      <c r="B5" s="8"/>
      <c r="F5" s="175" t="s">
        <v>192</v>
      </c>
    </row>
    <row r="6" spans="1:6" ht="30.75" customHeight="1" thickBot="1">
      <c r="A6" s="176"/>
      <c r="B6" s="177"/>
      <c r="C6" s="635" t="s">
        <v>368</v>
      </c>
      <c r="D6" s="635" t="s">
        <v>378</v>
      </c>
      <c r="E6" s="635" t="s">
        <v>390</v>
      </c>
      <c r="F6" s="636" t="s">
        <v>716</v>
      </c>
    </row>
    <row r="7" spans="1:6" ht="13.5" thickTop="1">
      <c r="A7" s="185" t="s">
        <v>353</v>
      </c>
      <c r="B7" s="186" t="s">
        <v>203</v>
      </c>
      <c r="C7" s="173">
        <v>714300</v>
      </c>
      <c r="D7" s="173">
        <v>777407</v>
      </c>
      <c r="E7" s="173">
        <v>818000</v>
      </c>
      <c r="F7" s="187">
        <v>846200</v>
      </c>
    </row>
    <row r="8" spans="1:6" ht="13.5" thickBot="1">
      <c r="A8" s="179"/>
      <c r="B8" s="188" t="s">
        <v>204</v>
      </c>
      <c r="C8" s="11">
        <v>726520</v>
      </c>
      <c r="D8" s="11">
        <v>805860</v>
      </c>
      <c r="E8" s="11">
        <v>845200</v>
      </c>
      <c r="F8" s="189" t="s">
        <v>205</v>
      </c>
    </row>
    <row r="9" spans="1:6" ht="12.75">
      <c r="A9" s="190"/>
      <c r="B9" s="191" t="s">
        <v>354</v>
      </c>
      <c r="C9" s="767">
        <v>0.02</v>
      </c>
      <c r="D9" s="767">
        <f>_xlfn.IFERROR(D8/D7-1,0)</f>
        <v>0.036599876255294816</v>
      </c>
      <c r="E9" s="767">
        <f>_xlfn.IFERROR(E8/E7-1,0)</f>
        <v>0.033251833740831405</v>
      </c>
      <c r="F9" s="768" t="s">
        <v>205</v>
      </c>
    </row>
    <row r="10" spans="1:6" ht="13.5" thickBot="1">
      <c r="A10" s="914" t="s">
        <v>355</v>
      </c>
      <c r="B10" s="915"/>
      <c r="C10" s="769" t="s">
        <v>205</v>
      </c>
      <c r="D10" s="770">
        <f>_xlfn.IFERROR(D8/C8-1,0)</f>
        <v>0.10920552772119141</v>
      </c>
      <c r="E10" s="770">
        <f>_xlfn.IFERROR(E8/D8-1,0)</f>
        <v>0.04881741245377613</v>
      </c>
      <c r="F10" s="770">
        <f>_xlfn.IFERROR(F7/E8-1,0)</f>
        <v>0.0011831519167060378</v>
      </c>
    </row>
    <row r="11" spans="1:6" ht="13.5" thickTop="1">
      <c r="A11" s="185" t="s">
        <v>356</v>
      </c>
      <c r="B11" s="186" t="s">
        <v>203</v>
      </c>
      <c r="C11" s="173">
        <v>910400</v>
      </c>
      <c r="D11" s="173">
        <v>996060</v>
      </c>
      <c r="E11" s="173">
        <v>1042390</v>
      </c>
      <c r="F11" s="173">
        <v>1043200</v>
      </c>
    </row>
    <row r="12" spans="1:10" ht="13.5" thickBot="1">
      <c r="A12" s="179"/>
      <c r="B12" s="188" t="s">
        <v>204</v>
      </c>
      <c r="C12" s="173">
        <v>959498</v>
      </c>
      <c r="D12" s="173">
        <v>990399</v>
      </c>
      <c r="E12" s="173">
        <v>1040200</v>
      </c>
      <c r="F12" s="189" t="s">
        <v>205</v>
      </c>
      <c r="J12" s="8"/>
    </row>
    <row r="13" spans="1:6" ht="12.75">
      <c r="A13" s="190"/>
      <c r="B13" s="191" t="s">
        <v>354</v>
      </c>
      <c r="C13" s="767">
        <f>_xlfn.IFERROR(C12/C11-1,0)</f>
        <v>0.053930140597539644</v>
      </c>
      <c r="D13" s="767">
        <f>_xlfn.IFERROR(D12/D11-1,0)</f>
        <v>-0.005683392566712797</v>
      </c>
      <c r="E13" s="767">
        <f>_xlfn.IFERROR(E12/E11-1,0)</f>
        <v>-0.002100941106495613</v>
      </c>
      <c r="F13" s="768" t="s">
        <v>205</v>
      </c>
    </row>
    <row r="14" spans="1:10" ht="13.5" thickBot="1">
      <c r="A14" s="914" t="s">
        <v>355</v>
      </c>
      <c r="B14" s="915"/>
      <c r="C14" s="769" t="s">
        <v>205</v>
      </c>
      <c r="D14" s="770">
        <f>_xlfn.IFERROR(D12/C12-1,0)</f>
        <v>0.03220538239787896</v>
      </c>
      <c r="E14" s="770">
        <f>_xlfn.IFERROR(E12/D12-1,0)</f>
        <v>0.05028377451915844</v>
      </c>
      <c r="F14" s="770">
        <f>_xlfn.IFERROR(F11/E12-1,0)</f>
        <v>0.002884060757546658</v>
      </c>
      <c r="J14" s="8"/>
    </row>
    <row r="15" spans="1:6" ht="13.5" thickTop="1">
      <c r="A15" s="185" t="s">
        <v>202</v>
      </c>
      <c r="B15" s="186" t="s">
        <v>203</v>
      </c>
      <c r="C15" s="173">
        <v>354540</v>
      </c>
      <c r="D15" s="173">
        <v>466190</v>
      </c>
      <c r="E15" s="173">
        <v>858423</v>
      </c>
      <c r="F15" s="173">
        <v>650944</v>
      </c>
    </row>
    <row r="16" spans="1:6" ht="13.5" thickBot="1">
      <c r="A16" s="179"/>
      <c r="B16" s="188" t="s">
        <v>204</v>
      </c>
      <c r="C16" s="13">
        <v>284746</v>
      </c>
      <c r="D16" s="13">
        <v>312870</v>
      </c>
      <c r="E16" s="13">
        <v>495600</v>
      </c>
      <c r="F16" s="189" t="s">
        <v>205</v>
      </c>
    </row>
    <row r="17" spans="1:6" ht="12.75">
      <c r="A17" s="190"/>
      <c r="B17" s="191" t="s">
        <v>354</v>
      </c>
      <c r="C17" s="767">
        <f>_xlfn.IFERROR(C16/C15-1,0)</f>
        <v>-0.1968579003779546</v>
      </c>
      <c r="D17" s="767">
        <f>_xlfn.IFERROR(D16/D15-1,0)</f>
        <v>-0.3288787833286857</v>
      </c>
      <c r="E17" s="767">
        <f>_xlfn.IFERROR(E16/E15-1,0)</f>
        <v>-0.4226622539237649</v>
      </c>
      <c r="F17" s="768" t="s">
        <v>205</v>
      </c>
    </row>
    <row r="18" spans="1:10" ht="13.5" thickBot="1">
      <c r="A18" s="914" t="s">
        <v>355</v>
      </c>
      <c r="B18" s="915"/>
      <c r="C18" s="769" t="s">
        <v>205</v>
      </c>
      <c r="D18" s="770">
        <f>_xlfn.IFERROR(D16/C16-1,0)</f>
        <v>0.09876872721653673</v>
      </c>
      <c r="E18" s="770">
        <f>_xlfn.IFERROR(E16/D16-1,0)</f>
        <v>0.5840444913222744</v>
      </c>
      <c r="F18" s="770">
        <f>_xlfn.IFERROR(F15/E16-1,0)</f>
        <v>0.3134463276836159</v>
      </c>
      <c r="J18" s="8"/>
    </row>
    <row r="19" spans="1:6" ht="13.5" thickTop="1">
      <c r="A19" s="185" t="s">
        <v>206</v>
      </c>
      <c r="B19" s="186" t="s">
        <v>203</v>
      </c>
      <c r="C19" s="192">
        <v>353785</v>
      </c>
      <c r="D19" s="192">
        <v>437043</v>
      </c>
      <c r="E19" s="192">
        <v>844523</v>
      </c>
      <c r="F19" s="192">
        <v>639844</v>
      </c>
    </row>
    <row r="20" spans="1:6" ht="13.5" thickBot="1">
      <c r="A20" s="179"/>
      <c r="B20" s="188" t="s">
        <v>204</v>
      </c>
      <c r="C20" s="193">
        <v>259280</v>
      </c>
      <c r="D20" s="193">
        <v>281758</v>
      </c>
      <c r="E20" s="193">
        <v>472110</v>
      </c>
      <c r="F20" s="194" t="s">
        <v>205</v>
      </c>
    </row>
    <row r="21" spans="1:6" ht="12.75">
      <c r="A21" s="190"/>
      <c r="B21" s="191" t="s">
        <v>354</v>
      </c>
      <c r="C21" s="767">
        <f>_xlfn.IFERROR(C20/C19-1,0)</f>
        <v>-0.26712551408341223</v>
      </c>
      <c r="D21" s="767">
        <f>_xlfn.IFERROR(D20/D19-1,0)</f>
        <v>-0.3553082877428537</v>
      </c>
      <c r="E21" s="767">
        <f>_xlfn.IFERROR(E20/E19-1,0)</f>
        <v>-0.44097437251560945</v>
      </c>
      <c r="F21" s="768" t="s">
        <v>205</v>
      </c>
    </row>
    <row r="22" spans="1:6" ht="13.5" thickBot="1">
      <c r="A22" s="914" t="s">
        <v>355</v>
      </c>
      <c r="B22" s="915"/>
      <c r="C22" s="769" t="s">
        <v>205</v>
      </c>
      <c r="D22" s="770">
        <f>_xlfn.IFERROR(D20/C20-1,0)</f>
        <v>0.0866939216291267</v>
      </c>
      <c r="E22" s="770">
        <f>_xlfn.IFERROR(E20/D20-1,0)</f>
        <v>0.6755868511275633</v>
      </c>
      <c r="F22" s="770">
        <f>_xlfn.IFERROR(F19/E20-1,0)</f>
        <v>0.35528584440066924</v>
      </c>
    </row>
    <row r="23" spans="1:6" ht="13.5" thickTop="1">
      <c r="A23" s="185" t="s">
        <v>207</v>
      </c>
      <c r="B23" s="186" t="s">
        <v>203</v>
      </c>
      <c r="C23" s="771">
        <v>755</v>
      </c>
      <c r="D23" s="771">
        <f>D15-D19</f>
        <v>29147</v>
      </c>
      <c r="E23" s="771">
        <v>4900</v>
      </c>
      <c r="F23" s="173">
        <f>F15-F19</f>
        <v>11100</v>
      </c>
    </row>
    <row r="24" spans="1:6" ht="13.5" thickBot="1">
      <c r="A24" s="179"/>
      <c r="B24" s="188" t="s">
        <v>204</v>
      </c>
      <c r="C24" s="772">
        <f>C16-C20</f>
        <v>25466</v>
      </c>
      <c r="D24" s="772">
        <f>D16-D20</f>
        <v>31112</v>
      </c>
      <c r="E24" s="772">
        <v>18250</v>
      </c>
      <c r="F24" s="189" t="s">
        <v>205</v>
      </c>
    </row>
    <row r="25" spans="1:6" ht="12.75">
      <c r="A25" s="190"/>
      <c r="B25" s="191" t="s">
        <v>354</v>
      </c>
      <c r="C25" s="767">
        <f>_xlfn.IFERROR(C24/C23-1,0)</f>
        <v>32.72980132450331</v>
      </c>
      <c r="D25" s="767">
        <f>_xlfn.IFERROR(D24/D23-1,0)</f>
        <v>0.06741688681510971</v>
      </c>
      <c r="E25" s="767">
        <f>_xlfn.IFERROR(E24/E23-1,0)</f>
        <v>2.7244897959183674</v>
      </c>
      <c r="F25" s="768" t="s">
        <v>205</v>
      </c>
    </row>
    <row r="26" spans="1:6" ht="13.5" thickBot="1">
      <c r="A26" s="914" t="s">
        <v>355</v>
      </c>
      <c r="B26" s="915"/>
      <c r="C26" s="769" t="s">
        <v>205</v>
      </c>
      <c r="D26" s="770">
        <f>_xlfn.IFERROR(D24/C24-1,0)</f>
        <v>0.22170737453860045</v>
      </c>
      <c r="E26" s="770">
        <f>_xlfn.IFERROR(E24/D24-1,0)</f>
        <v>-0.4134096168680895</v>
      </c>
      <c r="F26" s="770">
        <f>_xlfn.IFERROR(F23/E24-1,0)</f>
        <v>-0.39178082191780816</v>
      </c>
    </row>
    <row r="27" spans="1:6" ht="13.5" thickTop="1">
      <c r="A27" s="195" t="s">
        <v>208</v>
      </c>
      <c r="B27" s="186" t="s">
        <v>203</v>
      </c>
      <c r="C27" s="173">
        <v>305</v>
      </c>
      <c r="D27" s="173">
        <v>47</v>
      </c>
      <c r="E27" s="173">
        <v>1900</v>
      </c>
      <c r="F27" s="173">
        <v>1000</v>
      </c>
    </row>
    <row r="28" spans="1:6" ht="13.5" thickBot="1">
      <c r="A28" s="179"/>
      <c r="B28" s="188" t="s">
        <v>204</v>
      </c>
      <c r="C28" s="13">
        <v>20091</v>
      </c>
      <c r="D28" s="13">
        <v>19186</v>
      </c>
      <c r="E28" s="13">
        <v>15200</v>
      </c>
      <c r="F28" s="189" t="s">
        <v>205</v>
      </c>
    </row>
    <row r="29" spans="1:6" ht="12.75">
      <c r="A29" s="190"/>
      <c r="B29" s="191" t="s">
        <v>354</v>
      </c>
      <c r="C29" s="767">
        <f>_xlfn.IFERROR(C28/C27-1,0)</f>
        <v>64.87213114754098</v>
      </c>
      <c r="D29" s="767">
        <f>_xlfn.IFERROR(D28/D27-1,0)</f>
        <v>407.21276595744683</v>
      </c>
      <c r="E29" s="767">
        <f>_xlfn.IFERROR(E28/E27-1,0)</f>
        <v>7</v>
      </c>
      <c r="F29" s="768" t="s">
        <v>205</v>
      </c>
    </row>
    <row r="30" spans="1:6" ht="13.5" thickBot="1">
      <c r="A30" s="914" t="s">
        <v>355</v>
      </c>
      <c r="B30" s="915"/>
      <c r="C30" s="769" t="s">
        <v>205</v>
      </c>
      <c r="D30" s="770">
        <f>_xlfn.IFERROR(D28/C28-1,0)</f>
        <v>-0.04504504504504503</v>
      </c>
      <c r="E30" s="770">
        <f>_xlfn.IFERROR(E28/D28-1,0)</f>
        <v>-0.20775565516522465</v>
      </c>
      <c r="F30" s="770">
        <f>_xlfn.IFERROR(F27/E28-1,0)</f>
        <v>-0.9342105263157895</v>
      </c>
    </row>
    <row r="31" spans="1:6" ht="9" customHeight="1" thickBot="1" thickTop="1">
      <c r="A31" s="181"/>
      <c r="B31" s="182"/>
      <c r="C31" s="773"/>
      <c r="D31" s="774"/>
      <c r="E31" s="774"/>
      <c r="F31" s="775"/>
    </row>
    <row r="32" spans="1:6" ht="13.5" thickTop="1">
      <c r="A32" s="185" t="s">
        <v>209</v>
      </c>
      <c r="B32" s="186" t="s">
        <v>203</v>
      </c>
      <c r="C32" s="173">
        <v>84</v>
      </c>
      <c r="D32" s="173">
        <v>84</v>
      </c>
      <c r="E32" s="173">
        <v>87</v>
      </c>
      <c r="F32" s="187">
        <v>88</v>
      </c>
    </row>
    <row r="33" spans="1:6" ht="13.5" thickBot="1">
      <c r="A33" s="179"/>
      <c r="B33" s="188" t="s">
        <v>204</v>
      </c>
      <c r="C33" s="13">
        <v>84</v>
      </c>
      <c r="D33" s="13">
        <v>81</v>
      </c>
      <c r="E33" s="13">
        <v>87</v>
      </c>
      <c r="F33" s="776" t="s">
        <v>205</v>
      </c>
    </row>
    <row r="34" spans="1:6" ht="12.75">
      <c r="A34" s="190"/>
      <c r="B34" s="191" t="s">
        <v>354</v>
      </c>
      <c r="C34" s="767">
        <f>_xlfn.IFERROR(C33/C32-1,0)</f>
        <v>0</v>
      </c>
      <c r="D34" s="767">
        <f>_xlfn.IFERROR(D33/D32-1,0)</f>
        <v>-0.0357142857142857</v>
      </c>
      <c r="E34" s="767">
        <f>_xlfn.IFERROR(E33/E32-1,0)</f>
        <v>0</v>
      </c>
      <c r="F34" s="768" t="s">
        <v>205</v>
      </c>
    </row>
    <row r="35" spans="1:6" ht="13.5" thickBot="1">
      <c r="A35" s="914" t="s">
        <v>355</v>
      </c>
      <c r="B35" s="915"/>
      <c r="C35" s="769" t="s">
        <v>205</v>
      </c>
      <c r="D35" s="770">
        <f>_xlfn.IFERROR(D33/C33-1,0)</f>
        <v>-0.0357142857142857</v>
      </c>
      <c r="E35" s="770">
        <f>_xlfn.IFERROR(E33/D33-1,0)</f>
        <v>0.07407407407407418</v>
      </c>
      <c r="F35" s="770">
        <f>_xlfn.IFERROR(F32/E33-1,0)</f>
        <v>0.011494252873563315</v>
      </c>
    </row>
    <row r="36" spans="1:6" ht="13.5" thickTop="1">
      <c r="A36" s="185" t="s">
        <v>210</v>
      </c>
      <c r="B36" s="186" t="s">
        <v>203</v>
      </c>
      <c r="C36" s="173">
        <v>65</v>
      </c>
      <c r="D36" s="173">
        <v>59</v>
      </c>
      <c r="E36" s="173">
        <v>69</v>
      </c>
      <c r="F36" s="187">
        <v>79</v>
      </c>
    </row>
    <row r="37" spans="1:6" ht="13.5" thickBot="1">
      <c r="A37" s="179"/>
      <c r="B37" s="188" t="s">
        <v>204</v>
      </c>
      <c r="C37" s="13">
        <v>45</v>
      </c>
      <c r="D37" s="13">
        <v>53</v>
      </c>
      <c r="E37" s="13">
        <v>60</v>
      </c>
      <c r="F37" s="776" t="s">
        <v>205</v>
      </c>
    </row>
    <row r="38" spans="1:6" ht="12.75">
      <c r="A38" s="190"/>
      <c r="B38" s="191" t="s">
        <v>354</v>
      </c>
      <c r="C38" s="767">
        <f>_xlfn.IFERROR(C37/C36-1,0)</f>
        <v>-0.3076923076923077</v>
      </c>
      <c r="D38" s="767">
        <f>_xlfn.IFERROR(D37/D36-1,0)</f>
        <v>-0.10169491525423724</v>
      </c>
      <c r="E38" s="767">
        <f>_xlfn.IFERROR(E37/E36-1,0)</f>
        <v>-0.13043478260869568</v>
      </c>
      <c r="F38" s="768" t="s">
        <v>205</v>
      </c>
    </row>
    <row r="39" spans="1:6" ht="13.5" thickBot="1">
      <c r="A39" s="914" t="s">
        <v>355</v>
      </c>
      <c r="B39" s="915"/>
      <c r="C39" s="769" t="s">
        <v>205</v>
      </c>
      <c r="D39" s="770">
        <f>_xlfn.IFERROR(D37/C37-1,0)</f>
        <v>0.1777777777777778</v>
      </c>
      <c r="E39" s="770">
        <f>_xlfn.IFERROR(E37/D37-1,0)</f>
        <v>0.13207547169811318</v>
      </c>
      <c r="F39" s="770">
        <f>_xlfn.IFERROR(F36/E37-1,0)</f>
        <v>0.31666666666666665</v>
      </c>
    </row>
    <row r="40" spans="1:6" ht="9" customHeight="1" thickBot="1" thickTop="1">
      <c r="A40" s="181"/>
      <c r="B40" s="182"/>
      <c r="C40" s="773"/>
      <c r="D40" s="774"/>
      <c r="E40" s="774"/>
      <c r="F40" s="775"/>
    </row>
    <row r="41" spans="1:6" ht="13.5" thickTop="1">
      <c r="A41" s="185" t="s">
        <v>357</v>
      </c>
      <c r="B41" s="186" t="s">
        <v>203</v>
      </c>
      <c r="C41" s="173">
        <v>265075</v>
      </c>
      <c r="D41" s="173">
        <v>111070</v>
      </c>
      <c r="E41" s="173">
        <v>51045</v>
      </c>
      <c r="F41" s="187">
        <v>32780</v>
      </c>
    </row>
    <row r="42" spans="1:6" ht="13.5" thickBot="1">
      <c r="A42" s="179"/>
      <c r="B42" s="188" t="s">
        <v>204</v>
      </c>
      <c r="C42" s="13">
        <v>174095</v>
      </c>
      <c r="D42" s="13">
        <v>75994</v>
      </c>
      <c r="E42" s="13">
        <v>41036</v>
      </c>
      <c r="F42" s="776" t="s">
        <v>205</v>
      </c>
    </row>
    <row r="43" spans="1:6" ht="12.75">
      <c r="A43" s="190"/>
      <c r="B43" s="191" t="s">
        <v>354</v>
      </c>
      <c r="C43" s="767">
        <f>_xlfn.IFERROR(C42/C41-1,0)</f>
        <v>-0.34322361595774775</v>
      </c>
      <c r="D43" s="767">
        <f>_xlfn.IFERROR(D42/D41-1,0)</f>
        <v>-0.3158008463131359</v>
      </c>
      <c r="E43" s="767">
        <f>_xlfn.IFERROR(E42/E41-1,0)</f>
        <v>-0.19608188852972863</v>
      </c>
      <c r="F43" s="768" t="s">
        <v>205</v>
      </c>
    </row>
    <row r="44" spans="1:6" ht="13.5" thickBot="1">
      <c r="A44" s="914" t="s">
        <v>355</v>
      </c>
      <c r="B44" s="915"/>
      <c r="C44" s="769" t="s">
        <v>205</v>
      </c>
      <c r="D44" s="770">
        <f>_xlfn.IFERROR(D42/C42-1,0)</f>
        <v>-0.5634911973347885</v>
      </c>
      <c r="E44" s="770">
        <f>_xlfn.IFERROR(E42/D42-1,0)</f>
        <v>-0.460010000789536</v>
      </c>
      <c r="F44" s="770">
        <f>_xlfn.IFERROR(F41/E42-1,0)</f>
        <v>-0.20118919972706895</v>
      </c>
    </row>
    <row r="45" ht="13.5" thickTop="1"/>
    <row r="46" spans="1:7" ht="15.75" customHeight="1">
      <c r="A46" s="916" t="s">
        <v>717</v>
      </c>
      <c r="B46" s="916"/>
      <c r="C46" s="916"/>
      <c r="D46" s="916"/>
      <c r="E46" s="916"/>
      <c r="F46" s="916"/>
      <c r="G46" s="184"/>
    </row>
    <row r="47" spans="1:7" ht="12.75">
      <c r="A47" s="916"/>
      <c r="B47" s="916"/>
      <c r="C47" s="916"/>
      <c r="D47" s="916"/>
      <c r="E47" s="916"/>
      <c r="F47" s="916"/>
      <c r="G47" s="184"/>
    </row>
    <row r="48" spans="1:6" ht="12.75">
      <c r="A48" s="916"/>
      <c r="B48" s="916"/>
      <c r="C48" s="916"/>
      <c r="D48" s="916"/>
      <c r="E48" s="916"/>
      <c r="F48" s="916"/>
    </row>
    <row r="50" ht="12.75">
      <c r="A50" s="7" t="s">
        <v>358</v>
      </c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3">
      <selection activeCell="F32" sqref="F32"/>
    </sheetView>
  </sheetViews>
  <sheetFormatPr defaultColWidth="9.140625" defaultRowHeight="12.75"/>
  <cols>
    <col min="1" max="1" width="23.8515625" style="7" customWidth="1"/>
    <col min="2" max="2" width="16.8515625" style="7" customWidth="1"/>
    <col min="3" max="6" width="15.7109375" style="7" customWidth="1"/>
    <col min="7" max="16384" width="9.140625" style="7" customWidth="1"/>
  </cols>
  <sheetData>
    <row r="1" spans="2:6" ht="12.75">
      <c r="B1" s="8"/>
      <c r="C1" s="8"/>
      <c r="D1" s="8"/>
      <c r="E1" s="8"/>
      <c r="F1" s="196"/>
    </row>
    <row r="2" spans="2:6" ht="13.5" thickBot="1">
      <c r="B2" s="8"/>
      <c r="C2" s="197"/>
      <c r="D2" s="197"/>
      <c r="E2" s="197"/>
      <c r="F2" s="197"/>
    </row>
    <row r="3" spans="1:6" ht="47.25" customHeight="1" thickBot="1">
      <c r="A3" s="197"/>
      <c r="B3" s="198"/>
      <c r="C3" s="212" t="s">
        <v>391</v>
      </c>
      <c r="D3" s="212" t="s">
        <v>718</v>
      </c>
      <c r="E3" s="213" t="s">
        <v>719</v>
      </c>
      <c r="F3" s="214" t="s">
        <v>720</v>
      </c>
    </row>
    <row r="4" spans="1:6" ht="15" customHeight="1">
      <c r="A4" s="932" t="s">
        <v>211</v>
      </c>
      <c r="B4" s="933"/>
      <c r="C4" s="215">
        <v>48874</v>
      </c>
      <c r="D4" s="215">
        <v>47122</v>
      </c>
      <c r="E4" s="215">
        <v>49290</v>
      </c>
      <c r="F4" s="215">
        <v>37000</v>
      </c>
    </row>
    <row r="5" spans="1:6" ht="15" customHeight="1">
      <c r="A5" s="934" t="s">
        <v>359</v>
      </c>
      <c r="B5" s="935"/>
      <c r="C5" s="216">
        <v>2.09</v>
      </c>
      <c r="D5" s="216">
        <v>1.93</v>
      </c>
      <c r="E5" s="216">
        <v>1.46</v>
      </c>
      <c r="F5" s="803" t="s">
        <v>941</v>
      </c>
    </row>
    <row r="6" spans="1:6" ht="15" customHeight="1">
      <c r="A6" s="934" t="s">
        <v>360</v>
      </c>
      <c r="B6" s="935"/>
      <c r="C6" s="216">
        <v>2.76</v>
      </c>
      <c r="D6" s="216">
        <v>2.38</v>
      </c>
      <c r="E6" s="216">
        <v>1.8</v>
      </c>
      <c r="F6" s="803" t="s">
        <v>942</v>
      </c>
    </row>
    <row r="7" spans="1:6" ht="15" customHeight="1">
      <c r="A7" s="934" t="s">
        <v>361</v>
      </c>
      <c r="B7" s="935"/>
      <c r="C7" s="216">
        <v>119116</v>
      </c>
      <c r="D7" s="216">
        <v>75469</v>
      </c>
      <c r="E7" s="216">
        <v>82377</v>
      </c>
      <c r="F7" s="217">
        <v>693400</v>
      </c>
    </row>
    <row r="8" spans="1:6" ht="15" customHeight="1">
      <c r="A8" s="934" t="s">
        <v>213</v>
      </c>
      <c r="B8" s="935"/>
      <c r="C8" s="216">
        <v>32.06</v>
      </c>
      <c r="D8" s="216">
        <v>22.89</v>
      </c>
      <c r="E8" s="216">
        <v>15.85</v>
      </c>
      <c r="F8" s="804" t="s">
        <v>943</v>
      </c>
    </row>
    <row r="9" spans="1:6" ht="15" customHeight="1">
      <c r="A9" s="934" t="s">
        <v>212</v>
      </c>
      <c r="B9" s="935"/>
      <c r="C9" s="216">
        <v>128.44</v>
      </c>
      <c r="D9" s="216">
        <v>122.7</v>
      </c>
      <c r="E9" s="216">
        <v>231.12</v>
      </c>
      <c r="F9" s="804" t="s">
        <v>944</v>
      </c>
    </row>
    <row r="10" spans="1:6" ht="15" customHeight="1" thickBot="1">
      <c r="A10" s="936" t="s">
        <v>362</v>
      </c>
      <c r="B10" s="937"/>
      <c r="C10" s="218">
        <v>28.49</v>
      </c>
      <c r="D10" s="218">
        <v>29.35</v>
      </c>
      <c r="E10" s="218">
        <v>22.39</v>
      </c>
      <c r="F10" s="805" t="s">
        <v>945</v>
      </c>
    </row>
    <row r="11" spans="1:6" ht="12.75">
      <c r="A11" s="199"/>
      <c r="B11" s="199"/>
      <c r="C11" s="200"/>
      <c r="D11" s="200"/>
      <c r="E11" s="200"/>
      <c r="F11" s="200"/>
    </row>
    <row r="12" spans="2:6" ht="13.5" thickBot="1">
      <c r="B12" s="8"/>
      <c r="C12" s="201"/>
      <c r="D12" s="201"/>
      <c r="E12" s="201"/>
      <c r="F12" s="202" t="s">
        <v>192</v>
      </c>
    </row>
    <row r="13" spans="1:6" ht="39.75" customHeight="1" thickBot="1">
      <c r="A13" s="197"/>
      <c r="B13" s="198"/>
      <c r="C13" s="219" t="s">
        <v>363</v>
      </c>
      <c r="D13" s="219" t="s">
        <v>392</v>
      </c>
      <c r="E13" s="219" t="s">
        <v>721</v>
      </c>
      <c r="F13" s="219" t="s">
        <v>722</v>
      </c>
    </row>
    <row r="14" spans="1:6" ht="15" customHeight="1">
      <c r="A14" s="922" t="s">
        <v>364</v>
      </c>
      <c r="B14" s="923"/>
      <c r="C14" s="215">
        <v>24660</v>
      </c>
      <c r="D14" s="215">
        <v>16981</v>
      </c>
      <c r="E14" s="215">
        <v>32556</v>
      </c>
      <c r="F14" s="220">
        <v>34000</v>
      </c>
    </row>
    <row r="15" spans="1:6" ht="15" customHeight="1">
      <c r="A15" s="924" t="s">
        <v>365</v>
      </c>
      <c r="B15" s="925"/>
      <c r="C15" s="221"/>
      <c r="D15" s="221"/>
      <c r="E15" s="221"/>
      <c r="F15" s="222"/>
    </row>
    <row r="16" spans="1:6" ht="15" customHeight="1" thickBot="1">
      <c r="A16" s="926" t="s">
        <v>270</v>
      </c>
      <c r="B16" s="927"/>
      <c r="C16" s="668">
        <f>SUM(C14:C15)</f>
        <v>24660</v>
      </c>
      <c r="D16" s="668">
        <f>SUM(D14:D15)</f>
        <v>16981</v>
      </c>
      <c r="E16" s="668">
        <f>SUM(E14:E15)</f>
        <v>32556</v>
      </c>
      <c r="F16" s="668">
        <f>SUM(F14:F15)</f>
        <v>34000</v>
      </c>
    </row>
    <row r="17" spans="1:6" s="203" customFormat="1" ht="12.75">
      <c r="A17" s="223"/>
      <c r="B17" s="205"/>
      <c r="C17" s="224"/>
      <c r="D17" s="224"/>
      <c r="E17" s="224"/>
      <c r="F17" s="224"/>
    </row>
    <row r="18" spans="1:6" s="203" customFormat="1" ht="13.5" thickBot="1">
      <c r="A18" s="225"/>
      <c r="B18" s="208"/>
      <c r="C18" s="226"/>
      <c r="D18" s="226"/>
      <c r="E18" s="226"/>
      <c r="F18" s="202" t="s">
        <v>192</v>
      </c>
    </row>
    <row r="19" spans="1:6" ht="30" customHeight="1" thickBot="1">
      <c r="A19" s="197"/>
      <c r="B19" s="227"/>
      <c r="C19" s="228" t="s">
        <v>368</v>
      </c>
      <c r="D19" s="228" t="s">
        <v>378</v>
      </c>
      <c r="E19" s="228" t="s">
        <v>390</v>
      </c>
      <c r="F19" s="229" t="s">
        <v>720</v>
      </c>
    </row>
    <row r="20" spans="1:6" ht="15" customHeight="1">
      <c r="A20" s="928" t="s">
        <v>222</v>
      </c>
      <c r="B20" s="230" t="s">
        <v>203</v>
      </c>
      <c r="C20" s="231"/>
      <c r="D20" s="231"/>
      <c r="E20" s="231"/>
      <c r="F20" s="231"/>
    </row>
    <row r="21" spans="1:6" ht="15" customHeight="1">
      <c r="A21" s="929"/>
      <c r="B21" s="232" t="s">
        <v>369</v>
      </c>
      <c r="C21" s="233"/>
      <c r="D21" s="233"/>
      <c r="E21" s="233"/>
      <c r="F21" s="234" t="s">
        <v>205</v>
      </c>
    </row>
    <row r="22" spans="1:6" ht="15" customHeight="1" thickBot="1">
      <c r="A22" s="930"/>
      <c r="B22" s="235" t="s">
        <v>377</v>
      </c>
      <c r="C22" s="236"/>
      <c r="D22" s="236"/>
      <c r="E22" s="236"/>
      <c r="F22" s="237" t="s">
        <v>205</v>
      </c>
    </row>
    <row r="23" spans="1:6" ht="15" customHeight="1">
      <c r="A23" s="929" t="s">
        <v>366</v>
      </c>
      <c r="B23" s="238" t="s">
        <v>203</v>
      </c>
      <c r="C23" s="239">
        <v>156985</v>
      </c>
      <c r="D23" s="239">
        <v>63360</v>
      </c>
      <c r="E23" s="239">
        <v>0</v>
      </c>
      <c r="F23" s="239">
        <v>0</v>
      </c>
    </row>
    <row r="24" spans="1:6" ht="15" customHeight="1">
      <c r="A24" s="929"/>
      <c r="B24" s="240" t="s">
        <v>369</v>
      </c>
      <c r="C24" s="234">
        <v>139596</v>
      </c>
      <c r="D24" s="234">
        <v>62004</v>
      </c>
      <c r="E24" s="234">
        <v>0</v>
      </c>
      <c r="F24" s="241">
        <v>0</v>
      </c>
    </row>
    <row r="25" spans="1:6" ht="15" customHeight="1" thickBot="1">
      <c r="A25" s="930"/>
      <c r="B25" s="242" t="s">
        <v>377</v>
      </c>
      <c r="C25" s="236">
        <v>139596</v>
      </c>
      <c r="D25" s="236">
        <v>62004</v>
      </c>
      <c r="E25" s="236">
        <v>0</v>
      </c>
      <c r="F25" s="236">
        <v>0</v>
      </c>
    </row>
    <row r="26" spans="1:6" ht="12.75">
      <c r="A26" s="920" t="s">
        <v>367</v>
      </c>
      <c r="B26" s="243" t="s">
        <v>203</v>
      </c>
      <c r="C26" s="244">
        <v>156985</v>
      </c>
      <c r="D26" s="244">
        <v>63360</v>
      </c>
      <c r="E26" s="245">
        <v>0</v>
      </c>
      <c r="F26" s="245">
        <v>0</v>
      </c>
    </row>
    <row r="27" spans="1:6" ht="12.75">
      <c r="A27" s="920"/>
      <c r="B27" s="246" t="s">
        <v>369</v>
      </c>
      <c r="C27" s="247">
        <v>156985</v>
      </c>
      <c r="D27" s="247">
        <v>62004</v>
      </c>
      <c r="E27" s="248">
        <v>0</v>
      </c>
      <c r="F27" s="249">
        <v>0</v>
      </c>
    </row>
    <row r="28" spans="1:6" ht="13.5" thickBot="1">
      <c r="A28" s="921"/>
      <c r="B28" s="250" t="s">
        <v>377</v>
      </c>
      <c r="C28" s="251">
        <v>156985</v>
      </c>
      <c r="D28" s="252">
        <v>62004</v>
      </c>
      <c r="E28" s="251">
        <v>0</v>
      </c>
      <c r="F28" s="253">
        <v>0</v>
      </c>
    </row>
    <row r="29" spans="1:6" ht="12.75">
      <c r="A29" s="199"/>
      <c r="B29" s="205"/>
      <c r="C29" s="206"/>
      <c r="D29" s="206"/>
      <c r="E29" s="207"/>
      <c r="F29" s="206"/>
    </row>
    <row r="30" spans="1:6" ht="12.75">
      <c r="A30" s="8"/>
      <c r="B30" s="208"/>
      <c r="C30" s="206"/>
      <c r="D30" s="206"/>
      <c r="E30" s="206"/>
      <c r="F30" s="206"/>
    </row>
    <row r="31" spans="1:6" ht="12.75">
      <c r="A31" s="8"/>
      <c r="B31" s="208"/>
      <c r="C31" s="206"/>
      <c r="D31" s="206"/>
      <c r="E31" s="206"/>
      <c r="F31" s="206"/>
    </row>
    <row r="32" ht="12.75">
      <c r="B32" s="8"/>
    </row>
    <row r="33" ht="12.75">
      <c r="B33" s="8"/>
    </row>
    <row r="34" spans="1:6" ht="18" customHeight="1">
      <c r="A34" s="254" t="s">
        <v>214</v>
      </c>
      <c r="B34" s="254"/>
      <c r="C34" s="254"/>
      <c r="D34" s="254"/>
      <c r="E34" s="254"/>
      <c r="F34" s="254"/>
    </row>
    <row r="35" spans="1:7" ht="18" customHeight="1">
      <c r="A35" s="931" t="s">
        <v>771</v>
      </c>
      <c r="B35" s="931"/>
      <c r="C35" s="931"/>
      <c r="D35" s="931"/>
      <c r="E35" s="931"/>
      <c r="F35" s="931"/>
      <c r="G35" s="255"/>
    </row>
    <row r="36" spans="1:7" ht="18" customHeight="1">
      <c r="A36" s="931"/>
      <c r="B36" s="931"/>
      <c r="C36" s="931"/>
      <c r="D36" s="931"/>
      <c r="E36" s="931"/>
      <c r="F36" s="931"/>
      <c r="G36" s="255"/>
    </row>
    <row r="37" spans="1:7" ht="18" customHeight="1">
      <c r="A37" s="931"/>
      <c r="B37" s="931"/>
      <c r="C37" s="931"/>
      <c r="D37" s="931"/>
      <c r="E37" s="931"/>
      <c r="F37" s="931"/>
      <c r="G37" s="255"/>
    </row>
    <row r="38" spans="1:7" ht="18" customHeight="1">
      <c r="A38" s="931"/>
      <c r="B38" s="931"/>
      <c r="C38" s="931"/>
      <c r="D38" s="931"/>
      <c r="E38" s="931"/>
      <c r="F38" s="931"/>
      <c r="G38" s="255"/>
    </row>
    <row r="39" spans="1:7" ht="18" customHeight="1">
      <c r="A39" s="919" t="s">
        <v>772</v>
      </c>
      <c r="B39" s="919"/>
      <c r="C39" s="919"/>
      <c r="D39" s="919"/>
      <c r="E39" s="919"/>
      <c r="F39" s="919"/>
      <c r="G39" s="255"/>
    </row>
    <row r="40" spans="1:7" ht="18" customHeight="1">
      <c r="A40" s="919" t="s">
        <v>773</v>
      </c>
      <c r="B40" s="919"/>
      <c r="C40" s="919"/>
      <c r="D40" s="919"/>
      <c r="E40" s="919"/>
      <c r="F40" s="919"/>
      <c r="G40" s="255"/>
    </row>
    <row r="41" spans="1:7" ht="18" customHeight="1">
      <c r="A41" s="919" t="s">
        <v>774</v>
      </c>
      <c r="B41" s="919"/>
      <c r="C41" s="919"/>
      <c r="D41" s="919"/>
      <c r="E41" s="919"/>
      <c r="F41" s="919"/>
      <c r="G41" s="255"/>
    </row>
    <row r="42" spans="1:7" ht="18" customHeight="1">
      <c r="A42" s="916" t="s">
        <v>777</v>
      </c>
      <c r="B42" s="916"/>
      <c r="C42" s="916"/>
      <c r="D42" s="916"/>
      <c r="E42" s="916"/>
      <c r="F42" s="916"/>
      <c r="G42" s="255"/>
    </row>
    <row r="43" spans="1:7" ht="12" customHeight="1">
      <c r="A43" s="916"/>
      <c r="B43" s="916"/>
      <c r="C43" s="916"/>
      <c r="D43" s="916"/>
      <c r="E43" s="916"/>
      <c r="F43" s="916"/>
      <c r="G43" s="255"/>
    </row>
    <row r="44" spans="1:7" ht="18" customHeight="1">
      <c r="A44" s="919" t="s">
        <v>775</v>
      </c>
      <c r="B44" s="919"/>
      <c r="C44" s="919"/>
      <c r="D44" s="919"/>
      <c r="E44" s="919"/>
      <c r="F44" s="919"/>
      <c r="G44" s="255"/>
    </row>
    <row r="45" spans="1:6" ht="21" customHeight="1">
      <c r="A45" s="916" t="s">
        <v>776</v>
      </c>
      <c r="B45" s="916"/>
      <c r="C45" s="916"/>
      <c r="D45" s="916"/>
      <c r="E45" s="916"/>
      <c r="F45" s="916"/>
    </row>
    <row r="46" spans="1:6" ht="9" customHeight="1">
      <c r="A46" s="916"/>
      <c r="B46" s="916"/>
      <c r="C46" s="916"/>
      <c r="D46" s="916"/>
      <c r="E46" s="916"/>
      <c r="F46" s="916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43"/>
  <sheetViews>
    <sheetView showGridLines="0" zoomScalePageLayoutView="0" workbookViewId="0" topLeftCell="A100">
      <selection activeCell="E14" sqref="E14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7.57421875" style="0" customWidth="1"/>
    <col min="5" max="8" width="15.7109375" style="3" customWidth="1"/>
  </cols>
  <sheetData>
    <row r="1" ht="12.75" customHeight="1">
      <c r="H1" s="153" t="s">
        <v>352</v>
      </c>
    </row>
    <row r="2" spans="2:9" ht="17.25" customHeight="1">
      <c r="B2" s="953" t="s">
        <v>760</v>
      </c>
      <c r="C2" s="953"/>
      <c r="D2" s="953"/>
      <c r="E2" s="953"/>
      <c r="F2" s="953"/>
      <c r="G2" s="953"/>
      <c r="H2" s="953"/>
      <c r="I2" s="82"/>
    </row>
    <row r="3" spans="5:8" ht="12" customHeight="1" thickBot="1">
      <c r="E3"/>
      <c r="F3"/>
      <c r="G3"/>
      <c r="H3" s="149" t="s">
        <v>192</v>
      </c>
    </row>
    <row r="4" spans="2:8" ht="20.25" customHeight="1">
      <c r="B4" s="947" t="s">
        <v>251</v>
      </c>
      <c r="C4" s="949" t="s">
        <v>252</v>
      </c>
      <c r="D4" s="951" t="s">
        <v>37</v>
      </c>
      <c r="E4" s="944" t="s">
        <v>60</v>
      </c>
      <c r="F4" s="945"/>
      <c r="G4" s="945"/>
      <c r="H4" s="946"/>
    </row>
    <row r="5" spans="2:8" ht="28.5" customHeight="1">
      <c r="B5" s="948"/>
      <c r="C5" s="950"/>
      <c r="D5" s="952"/>
      <c r="E5" s="633" t="s">
        <v>763</v>
      </c>
      <c r="F5" s="633" t="s">
        <v>764</v>
      </c>
      <c r="G5" s="633" t="s">
        <v>765</v>
      </c>
      <c r="H5" s="634" t="s">
        <v>766</v>
      </c>
    </row>
    <row r="6" spans="2:8" ht="12.75" customHeight="1" thickBot="1">
      <c r="B6" s="36">
        <v>1</v>
      </c>
      <c r="C6" s="29">
        <v>2</v>
      </c>
      <c r="D6" s="152">
        <v>3</v>
      </c>
      <c r="E6" s="37">
        <v>4</v>
      </c>
      <c r="F6" s="29">
        <v>5</v>
      </c>
      <c r="G6" s="152">
        <v>6</v>
      </c>
      <c r="H6" s="38">
        <v>7</v>
      </c>
    </row>
    <row r="7" spans="2:8" ht="19.5" customHeight="1">
      <c r="B7" s="649"/>
      <c r="C7" s="20" t="s">
        <v>86</v>
      </c>
      <c r="D7" s="150"/>
      <c r="E7" s="169"/>
      <c r="F7" s="169"/>
      <c r="G7" s="169"/>
      <c r="H7" s="170"/>
    </row>
    <row r="8" spans="1:8" ht="19.5" customHeight="1">
      <c r="A8" s="49"/>
      <c r="B8" s="650" t="s">
        <v>835</v>
      </c>
      <c r="C8" s="20" t="s">
        <v>401</v>
      </c>
      <c r="D8" s="151" t="s">
        <v>273</v>
      </c>
      <c r="E8" s="171"/>
      <c r="F8" s="171"/>
      <c r="G8" s="171"/>
      <c r="H8" s="172"/>
    </row>
    <row r="9" spans="1:8" ht="19.5" customHeight="1">
      <c r="A9" s="49"/>
      <c r="B9" s="861"/>
      <c r="C9" s="22" t="s">
        <v>402</v>
      </c>
      <c r="D9" s="956" t="s">
        <v>274</v>
      </c>
      <c r="E9" s="938">
        <f>+E11+E18+E27+E28+E39</f>
        <v>789900</v>
      </c>
      <c r="F9" s="938">
        <f>+F11+F18+F27+F28+F39</f>
        <v>793400</v>
      </c>
      <c r="G9" s="938">
        <f>+G11+G18+G27+G28+G39</f>
        <v>793600</v>
      </c>
      <c r="H9" s="940">
        <f>+H11+H18+H27+H28+H39</f>
        <v>811000</v>
      </c>
    </row>
    <row r="10" spans="1:8" ht="13.5" customHeight="1">
      <c r="A10" s="49"/>
      <c r="B10" s="861"/>
      <c r="C10" s="23" t="s">
        <v>403</v>
      </c>
      <c r="D10" s="862"/>
      <c r="E10" s="939"/>
      <c r="F10" s="939"/>
      <c r="G10" s="939"/>
      <c r="H10" s="941"/>
    </row>
    <row r="11" spans="1:8" ht="19.5" customHeight="1">
      <c r="A11" s="49"/>
      <c r="B11" s="861" t="s">
        <v>836</v>
      </c>
      <c r="C11" s="24" t="s">
        <v>404</v>
      </c>
      <c r="D11" s="862" t="s">
        <v>275</v>
      </c>
      <c r="E11" s="938">
        <f>+E13+E14+E15+E16+E17</f>
        <v>900</v>
      </c>
      <c r="F11" s="938">
        <f>+F13+F14+F15+F16+F17</f>
        <v>900</v>
      </c>
      <c r="G11" s="938">
        <f>+G13+G14+G15+G16+G17</f>
        <v>1100</v>
      </c>
      <c r="H11" s="940">
        <f>+H13+H14+H15+H16+H17</f>
        <v>1500</v>
      </c>
    </row>
    <row r="12" spans="1:8" ht="12.75" customHeight="1">
      <c r="A12" s="49"/>
      <c r="B12" s="861"/>
      <c r="C12" s="25" t="s">
        <v>405</v>
      </c>
      <c r="D12" s="862"/>
      <c r="E12" s="939"/>
      <c r="F12" s="939"/>
      <c r="G12" s="939"/>
      <c r="H12" s="941"/>
    </row>
    <row r="13" spans="1:8" ht="19.5" customHeight="1">
      <c r="A13" s="49"/>
      <c r="B13" s="650" t="s">
        <v>837</v>
      </c>
      <c r="C13" s="26" t="s">
        <v>130</v>
      </c>
      <c r="D13" s="21" t="s">
        <v>276</v>
      </c>
      <c r="E13" s="12"/>
      <c r="F13" s="12"/>
      <c r="G13" s="12"/>
      <c r="H13" s="163"/>
    </row>
    <row r="14" spans="1:8" ht="25.5" customHeight="1">
      <c r="A14" s="49"/>
      <c r="B14" s="650" t="s">
        <v>406</v>
      </c>
      <c r="C14" s="26" t="s">
        <v>407</v>
      </c>
      <c r="D14" s="21" t="s">
        <v>277</v>
      </c>
      <c r="E14" s="12">
        <v>900</v>
      </c>
      <c r="F14" s="12">
        <v>900</v>
      </c>
      <c r="G14" s="12">
        <v>1100</v>
      </c>
      <c r="H14" s="163">
        <v>1500</v>
      </c>
    </row>
    <row r="15" spans="1:8" ht="19.5" customHeight="1">
      <c r="A15" s="49"/>
      <c r="B15" s="650" t="s">
        <v>838</v>
      </c>
      <c r="C15" s="26" t="s">
        <v>408</v>
      </c>
      <c r="D15" s="21" t="s">
        <v>278</v>
      </c>
      <c r="E15" s="12"/>
      <c r="F15" s="12"/>
      <c r="G15" s="12"/>
      <c r="H15" s="163"/>
    </row>
    <row r="16" spans="1:8" ht="25.5" customHeight="1">
      <c r="A16" s="49"/>
      <c r="B16" s="650" t="s">
        <v>409</v>
      </c>
      <c r="C16" s="26" t="s">
        <v>410</v>
      </c>
      <c r="D16" s="21" t="s">
        <v>279</v>
      </c>
      <c r="E16" s="12"/>
      <c r="F16" s="12"/>
      <c r="G16" s="12"/>
      <c r="H16" s="163"/>
    </row>
    <row r="17" spans="1:8" ht="19.5" customHeight="1">
      <c r="A17" s="49"/>
      <c r="B17" s="650" t="s">
        <v>839</v>
      </c>
      <c r="C17" s="26" t="s">
        <v>411</v>
      </c>
      <c r="D17" s="21" t="s">
        <v>280</v>
      </c>
      <c r="E17" s="12"/>
      <c r="F17" s="12"/>
      <c r="G17" s="12"/>
      <c r="H17" s="163"/>
    </row>
    <row r="18" spans="1:8" ht="19.5" customHeight="1">
      <c r="A18" s="49"/>
      <c r="B18" s="861" t="s">
        <v>840</v>
      </c>
      <c r="C18" s="24" t="s">
        <v>412</v>
      </c>
      <c r="D18" s="862" t="s">
        <v>281</v>
      </c>
      <c r="E18" s="938">
        <f>+E20+E21+E22+E23+E24+E25+E26</f>
        <v>789000</v>
      </c>
      <c r="F18" s="938">
        <f>+F20+F21+F22+F23+F24+F25+F26</f>
        <v>792500</v>
      </c>
      <c r="G18" s="938">
        <f>+G20+G21+G22+G23+G24+G25+G26</f>
        <v>792500</v>
      </c>
      <c r="H18" s="942">
        <f>+H20+H21+H22+H23+H24+H25+H26</f>
        <v>809500</v>
      </c>
    </row>
    <row r="19" spans="1:8" ht="12.75" customHeight="1">
      <c r="A19" s="49"/>
      <c r="B19" s="861"/>
      <c r="C19" s="25" t="s">
        <v>413</v>
      </c>
      <c r="D19" s="862"/>
      <c r="E19" s="939"/>
      <c r="F19" s="939"/>
      <c r="G19" s="939"/>
      <c r="H19" s="943"/>
    </row>
    <row r="20" spans="1:8" ht="19.5" customHeight="1">
      <c r="A20" s="49"/>
      <c r="B20" s="650" t="s">
        <v>414</v>
      </c>
      <c r="C20" s="26" t="s">
        <v>415</v>
      </c>
      <c r="D20" s="21" t="s">
        <v>282</v>
      </c>
      <c r="E20" s="12">
        <v>174500</v>
      </c>
      <c r="F20" s="12">
        <v>173000</v>
      </c>
      <c r="G20" s="12">
        <v>171500</v>
      </c>
      <c r="H20" s="163">
        <v>170000</v>
      </c>
    </row>
    <row r="21" spans="2:8" ht="19.5" customHeight="1">
      <c r="B21" s="651" t="s">
        <v>841</v>
      </c>
      <c r="C21" s="26" t="s">
        <v>416</v>
      </c>
      <c r="D21" s="21" t="s">
        <v>283</v>
      </c>
      <c r="E21" s="12">
        <v>605000</v>
      </c>
      <c r="F21" s="12">
        <v>608500</v>
      </c>
      <c r="G21" s="12">
        <v>610000</v>
      </c>
      <c r="H21" s="163">
        <v>625000</v>
      </c>
    </row>
    <row r="22" spans="2:8" ht="19.5" customHeight="1">
      <c r="B22" s="651" t="s">
        <v>842</v>
      </c>
      <c r="C22" s="26" t="s">
        <v>417</v>
      </c>
      <c r="D22" s="21" t="s">
        <v>284</v>
      </c>
      <c r="E22" s="12"/>
      <c r="F22" s="12"/>
      <c r="G22" s="12"/>
      <c r="H22" s="163"/>
    </row>
    <row r="23" spans="2:8" ht="25.5" customHeight="1">
      <c r="B23" s="651" t="s">
        <v>418</v>
      </c>
      <c r="C23" s="26" t="s">
        <v>419</v>
      </c>
      <c r="D23" s="21" t="s">
        <v>285</v>
      </c>
      <c r="E23" s="12">
        <v>7000</v>
      </c>
      <c r="F23" s="12">
        <v>8000</v>
      </c>
      <c r="G23" s="12">
        <v>8000</v>
      </c>
      <c r="H23" s="163">
        <v>10000</v>
      </c>
    </row>
    <row r="24" spans="2:8" ht="25.5" customHeight="1">
      <c r="B24" s="651" t="s">
        <v>420</v>
      </c>
      <c r="C24" s="26" t="s">
        <v>843</v>
      </c>
      <c r="D24" s="21" t="s">
        <v>286</v>
      </c>
      <c r="E24" s="12">
        <v>2500</v>
      </c>
      <c r="F24" s="12">
        <v>3000</v>
      </c>
      <c r="G24" s="12">
        <v>3000</v>
      </c>
      <c r="H24" s="163">
        <v>4500</v>
      </c>
    </row>
    <row r="25" spans="2:8" ht="25.5" customHeight="1">
      <c r="B25" s="651" t="s">
        <v>421</v>
      </c>
      <c r="C25" s="26" t="s">
        <v>422</v>
      </c>
      <c r="D25" s="21" t="s">
        <v>287</v>
      </c>
      <c r="E25" s="12"/>
      <c r="F25" s="12"/>
      <c r="G25" s="12"/>
      <c r="H25" s="163"/>
    </row>
    <row r="26" spans="2:8" ht="25.5" customHeight="1">
      <c r="B26" s="651" t="s">
        <v>421</v>
      </c>
      <c r="C26" s="26" t="s">
        <v>423</v>
      </c>
      <c r="D26" s="21" t="s">
        <v>288</v>
      </c>
      <c r="E26" s="12"/>
      <c r="F26" s="12"/>
      <c r="G26" s="12"/>
      <c r="H26" s="163"/>
    </row>
    <row r="27" spans="1:8" ht="19.5" customHeight="1">
      <c r="A27" s="49"/>
      <c r="B27" s="650" t="s">
        <v>844</v>
      </c>
      <c r="C27" s="26" t="s">
        <v>424</v>
      </c>
      <c r="D27" s="21" t="s">
        <v>289</v>
      </c>
      <c r="E27" s="12"/>
      <c r="F27" s="12"/>
      <c r="G27" s="12"/>
      <c r="H27" s="163"/>
    </row>
    <row r="28" spans="1:8" ht="25.5" customHeight="1">
      <c r="A28" s="49"/>
      <c r="B28" s="861" t="s">
        <v>425</v>
      </c>
      <c r="C28" s="24" t="s">
        <v>426</v>
      </c>
      <c r="D28" s="862" t="s">
        <v>290</v>
      </c>
      <c r="E28" s="938">
        <f>+E30+E31+E32+E33+E34+E35+E36+E37+E38</f>
        <v>0</v>
      </c>
      <c r="F28" s="938">
        <f>+F30+F31+F32+F33+F34+F35+F36+F37+F38</f>
        <v>0</v>
      </c>
      <c r="G28" s="938">
        <f>+G30+G31+G32+G33+G34+G35+G36+G37+G38</f>
        <v>0</v>
      </c>
      <c r="H28" s="942">
        <f>+H30+H31+H32+H33+H34+H35+H36+H37+H38</f>
        <v>0</v>
      </c>
    </row>
    <row r="29" spans="1:8" ht="22.5" customHeight="1">
      <c r="A29" s="49"/>
      <c r="B29" s="861"/>
      <c r="C29" s="25" t="s">
        <v>427</v>
      </c>
      <c r="D29" s="862"/>
      <c r="E29" s="939"/>
      <c r="F29" s="939"/>
      <c r="G29" s="939"/>
      <c r="H29" s="943"/>
    </row>
    <row r="30" spans="1:8" ht="25.5" customHeight="1">
      <c r="A30" s="49"/>
      <c r="B30" s="650" t="s">
        <v>428</v>
      </c>
      <c r="C30" s="26" t="s">
        <v>826</v>
      </c>
      <c r="D30" s="21" t="s">
        <v>291</v>
      </c>
      <c r="E30" s="12"/>
      <c r="F30" s="12"/>
      <c r="G30" s="12"/>
      <c r="H30" s="163"/>
    </row>
    <row r="31" spans="2:8" ht="25.5" customHeight="1">
      <c r="B31" s="651" t="s">
        <v>429</v>
      </c>
      <c r="C31" s="26" t="s">
        <v>430</v>
      </c>
      <c r="D31" s="21" t="s">
        <v>292</v>
      </c>
      <c r="E31" s="12"/>
      <c r="F31" s="12"/>
      <c r="G31" s="12"/>
      <c r="H31" s="163"/>
    </row>
    <row r="32" spans="2:8" ht="35.25" customHeight="1">
      <c r="B32" s="651" t="s">
        <v>431</v>
      </c>
      <c r="C32" s="26" t="s">
        <v>432</v>
      </c>
      <c r="D32" s="21" t="s">
        <v>293</v>
      </c>
      <c r="E32" s="12"/>
      <c r="F32" s="12"/>
      <c r="G32" s="12"/>
      <c r="H32" s="163"/>
    </row>
    <row r="33" spans="2:8" ht="35.25" customHeight="1">
      <c r="B33" s="651" t="s">
        <v>433</v>
      </c>
      <c r="C33" s="26" t="s">
        <v>827</v>
      </c>
      <c r="D33" s="21" t="s">
        <v>294</v>
      </c>
      <c r="E33" s="12"/>
      <c r="F33" s="12"/>
      <c r="G33" s="12"/>
      <c r="H33" s="163"/>
    </row>
    <row r="34" spans="2:8" ht="25.5" customHeight="1">
      <c r="B34" s="651" t="s">
        <v>434</v>
      </c>
      <c r="C34" s="26" t="s">
        <v>435</v>
      </c>
      <c r="D34" s="21" t="s">
        <v>295</v>
      </c>
      <c r="E34" s="12"/>
      <c r="F34" s="12"/>
      <c r="G34" s="12"/>
      <c r="H34" s="163"/>
    </row>
    <row r="35" spans="2:8" ht="25.5" customHeight="1">
      <c r="B35" s="651" t="s">
        <v>434</v>
      </c>
      <c r="C35" s="26" t="s">
        <v>436</v>
      </c>
      <c r="D35" s="21" t="s">
        <v>296</v>
      </c>
      <c r="E35" s="12"/>
      <c r="F35" s="12"/>
      <c r="G35" s="12"/>
      <c r="H35" s="163"/>
    </row>
    <row r="36" spans="2:8" ht="39" customHeight="1">
      <c r="B36" s="651" t="s">
        <v>845</v>
      </c>
      <c r="C36" s="26" t="s">
        <v>828</v>
      </c>
      <c r="D36" s="21" t="s">
        <v>297</v>
      </c>
      <c r="E36" s="12"/>
      <c r="F36" s="12"/>
      <c r="G36" s="12"/>
      <c r="H36" s="163"/>
    </row>
    <row r="37" spans="2:8" ht="25.5" customHeight="1">
      <c r="B37" s="651" t="s">
        <v>846</v>
      </c>
      <c r="C37" s="26" t="s">
        <v>437</v>
      </c>
      <c r="D37" s="21" t="s">
        <v>298</v>
      </c>
      <c r="E37" s="12"/>
      <c r="F37" s="12"/>
      <c r="G37" s="12"/>
      <c r="H37" s="163"/>
    </row>
    <row r="38" spans="2:8" ht="25.5" customHeight="1">
      <c r="B38" s="651" t="s">
        <v>438</v>
      </c>
      <c r="C38" s="26" t="s">
        <v>439</v>
      </c>
      <c r="D38" s="21" t="s">
        <v>299</v>
      </c>
      <c r="E38" s="12"/>
      <c r="F38" s="12"/>
      <c r="G38" s="12"/>
      <c r="H38" s="163"/>
    </row>
    <row r="39" spans="2:8" ht="25.5" customHeight="1">
      <c r="B39" s="651" t="s">
        <v>440</v>
      </c>
      <c r="C39" s="26" t="s">
        <v>441</v>
      </c>
      <c r="D39" s="21" t="s">
        <v>300</v>
      </c>
      <c r="E39" s="12"/>
      <c r="F39" s="12"/>
      <c r="G39" s="12"/>
      <c r="H39" s="163"/>
    </row>
    <row r="40" spans="1:8" ht="19.5" customHeight="1">
      <c r="A40" s="49"/>
      <c r="B40" s="650">
        <v>288</v>
      </c>
      <c r="C40" s="20" t="s">
        <v>442</v>
      </c>
      <c r="D40" s="21" t="s">
        <v>301</v>
      </c>
      <c r="E40" s="12"/>
      <c r="F40" s="12"/>
      <c r="G40" s="12"/>
      <c r="H40" s="163"/>
    </row>
    <row r="41" spans="1:8" ht="19.5" customHeight="1">
      <c r="A41" s="49"/>
      <c r="B41" s="861"/>
      <c r="C41" s="22" t="s">
        <v>443</v>
      </c>
      <c r="D41" s="862" t="s">
        <v>302</v>
      </c>
      <c r="E41" s="938">
        <f>+E43+E49+E50+E57+E62+E72+E73</f>
        <v>222700</v>
      </c>
      <c r="F41" s="938">
        <f>+F43+F49+F50+F57+F62+F72+F73</f>
        <v>235000</v>
      </c>
      <c r="G41" s="938">
        <f>+G43+G49+G50+G57+G62+G72+G73</f>
        <v>244600</v>
      </c>
      <c r="H41" s="942">
        <f>+H43+H49+H50+H57+H62+H72+H73</f>
        <v>232200</v>
      </c>
    </row>
    <row r="42" spans="1:8" ht="12.75" customHeight="1">
      <c r="A42" s="49"/>
      <c r="B42" s="861"/>
      <c r="C42" s="23" t="s">
        <v>444</v>
      </c>
      <c r="D42" s="862"/>
      <c r="E42" s="939"/>
      <c r="F42" s="939"/>
      <c r="G42" s="939"/>
      <c r="H42" s="943"/>
    </row>
    <row r="43" spans="2:8" ht="25.5" customHeight="1">
      <c r="B43" s="651" t="s">
        <v>445</v>
      </c>
      <c r="C43" s="26" t="s">
        <v>446</v>
      </c>
      <c r="D43" s="21" t="s">
        <v>303</v>
      </c>
      <c r="E43" s="12">
        <f>+E44+E45+E46+E47+E48</f>
        <v>51000</v>
      </c>
      <c r="F43" s="12">
        <f>+F44+F45+F46+F47+F48</f>
        <v>48000</v>
      </c>
      <c r="G43" s="12">
        <f>+G44+G45+G46+G47+G48</f>
        <v>50000</v>
      </c>
      <c r="H43" s="163">
        <f>+H44+H45+H46+H47+H48</f>
        <v>53200</v>
      </c>
    </row>
    <row r="44" spans="2:8" ht="19.5" customHeight="1">
      <c r="B44" s="651">
        <v>10</v>
      </c>
      <c r="C44" s="26" t="s">
        <v>447</v>
      </c>
      <c r="D44" s="21" t="s">
        <v>304</v>
      </c>
      <c r="E44" s="12">
        <v>51000</v>
      </c>
      <c r="F44" s="12">
        <v>48000</v>
      </c>
      <c r="G44" s="12">
        <v>50000</v>
      </c>
      <c r="H44" s="163">
        <v>53200</v>
      </c>
    </row>
    <row r="45" spans="2:8" ht="19.5" customHeight="1">
      <c r="B45" s="651" t="s">
        <v>448</v>
      </c>
      <c r="C45" s="26" t="s">
        <v>449</v>
      </c>
      <c r="D45" s="21" t="s">
        <v>305</v>
      </c>
      <c r="E45" s="12"/>
      <c r="F45" s="12"/>
      <c r="G45" s="12"/>
      <c r="H45" s="163"/>
    </row>
    <row r="46" spans="2:8" ht="19.5" customHeight="1">
      <c r="B46" s="651">
        <v>13</v>
      </c>
      <c r="C46" s="26" t="s">
        <v>450</v>
      </c>
      <c r="D46" s="21" t="s">
        <v>306</v>
      </c>
      <c r="E46" s="12"/>
      <c r="F46" s="12"/>
      <c r="G46" s="12"/>
      <c r="H46" s="163"/>
    </row>
    <row r="47" spans="2:8" ht="19.5" customHeight="1">
      <c r="B47" s="651" t="s">
        <v>451</v>
      </c>
      <c r="C47" s="26" t="s">
        <v>452</v>
      </c>
      <c r="D47" s="21" t="s">
        <v>307</v>
      </c>
      <c r="E47" s="12"/>
      <c r="F47" s="12"/>
      <c r="G47" s="12"/>
      <c r="H47" s="163"/>
    </row>
    <row r="48" spans="2:8" ht="19.5" customHeight="1">
      <c r="B48" s="651" t="s">
        <v>453</v>
      </c>
      <c r="C48" s="26" t="s">
        <v>454</v>
      </c>
      <c r="D48" s="21" t="s">
        <v>308</v>
      </c>
      <c r="E48" s="12"/>
      <c r="F48" s="12"/>
      <c r="G48" s="12"/>
      <c r="H48" s="163"/>
    </row>
    <row r="49" spans="1:8" ht="25.5" customHeight="1">
      <c r="A49" s="49"/>
      <c r="B49" s="650">
        <v>14</v>
      </c>
      <c r="C49" s="26" t="s">
        <v>455</v>
      </c>
      <c r="D49" s="21" t="s">
        <v>309</v>
      </c>
      <c r="E49" s="12"/>
      <c r="F49" s="12"/>
      <c r="G49" s="12"/>
      <c r="H49" s="163"/>
    </row>
    <row r="50" spans="1:8" ht="19.5" customHeight="1">
      <c r="A50" s="49"/>
      <c r="B50" s="861">
        <v>20</v>
      </c>
      <c r="C50" s="24" t="s">
        <v>456</v>
      </c>
      <c r="D50" s="862" t="s">
        <v>310</v>
      </c>
      <c r="E50" s="938">
        <f>+E52+E53+E54+E55+E56</f>
        <v>89000</v>
      </c>
      <c r="F50" s="938">
        <f>+F52+F53+F54+F55+F56</f>
        <v>87000</v>
      </c>
      <c r="G50" s="938">
        <f>+G52+G53+G54+G55+G56</f>
        <v>87500</v>
      </c>
      <c r="H50" s="942">
        <f>+H52+H53+H54+H55+H56</f>
        <v>90000</v>
      </c>
    </row>
    <row r="51" spans="1:8" ht="12" customHeight="1">
      <c r="A51" s="49"/>
      <c r="B51" s="861"/>
      <c r="C51" s="25" t="s">
        <v>457</v>
      </c>
      <c r="D51" s="862"/>
      <c r="E51" s="939"/>
      <c r="F51" s="939"/>
      <c r="G51" s="939"/>
      <c r="H51" s="943"/>
    </row>
    <row r="52" spans="1:8" ht="19.5" customHeight="1">
      <c r="A52" s="49"/>
      <c r="B52" s="650">
        <v>204</v>
      </c>
      <c r="C52" s="26" t="s">
        <v>458</v>
      </c>
      <c r="D52" s="21" t="s">
        <v>311</v>
      </c>
      <c r="E52" s="12">
        <v>89000</v>
      </c>
      <c r="F52" s="12">
        <v>87000</v>
      </c>
      <c r="G52" s="12">
        <v>87500</v>
      </c>
      <c r="H52" s="163">
        <v>90000</v>
      </c>
    </row>
    <row r="53" spans="1:8" ht="19.5" customHeight="1">
      <c r="A53" s="49"/>
      <c r="B53" s="650">
        <v>205</v>
      </c>
      <c r="C53" s="26" t="s">
        <v>459</v>
      </c>
      <c r="D53" s="21" t="s">
        <v>312</v>
      </c>
      <c r="E53" s="12"/>
      <c r="F53" s="12"/>
      <c r="G53" s="12"/>
      <c r="H53" s="163"/>
    </row>
    <row r="54" spans="1:8" ht="25.5" customHeight="1">
      <c r="A54" s="49"/>
      <c r="B54" s="650" t="s">
        <v>460</v>
      </c>
      <c r="C54" s="26" t="s">
        <v>461</v>
      </c>
      <c r="D54" s="21" t="s">
        <v>313</v>
      </c>
      <c r="E54" s="12"/>
      <c r="F54" s="12"/>
      <c r="G54" s="12"/>
      <c r="H54" s="163"/>
    </row>
    <row r="55" spans="1:8" ht="25.5" customHeight="1">
      <c r="A55" s="49"/>
      <c r="B55" s="650" t="s">
        <v>462</v>
      </c>
      <c r="C55" s="26" t="s">
        <v>463</v>
      </c>
      <c r="D55" s="21" t="s">
        <v>314</v>
      </c>
      <c r="E55" s="12"/>
      <c r="F55" s="12"/>
      <c r="G55" s="12"/>
      <c r="H55" s="163"/>
    </row>
    <row r="56" spans="1:8" ht="19.5" customHeight="1">
      <c r="A56" s="49"/>
      <c r="B56" s="650">
        <v>206</v>
      </c>
      <c r="C56" s="26" t="s">
        <v>464</v>
      </c>
      <c r="D56" s="21" t="s">
        <v>315</v>
      </c>
      <c r="E56" s="12"/>
      <c r="F56" s="12"/>
      <c r="G56" s="12"/>
      <c r="H56" s="163"/>
    </row>
    <row r="57" spans="1:8" ht="19.5" customHeight="1">
      <c r="A57" s="49"/>
      <c r="B57" s="861" t="s">
        <v>465</v>
      </c>
      <c r="C57" s="24" t="s">
        <v>466</v>
      </c>
      <c r="D57" s="862" t="s">
        <v>316</v>
      </c>
      <c r="E57" s="938">
        <f>+E59+E60+E61</f>
        <v>12000</v>
      </c>
      <c r="F57" s="938">
        <f>+F59+F60+F61</f>
        <v>12000</v>
      </c>
      <c r="G57" s="938">
        <f>+G59+G60+G61</f>
        <v>15000</v>
      </c>
      <c r="H57" s="942">
        <f>+H59+H60+H61</f>
        <v>18000</v>
      </c>
    </row>
    <row r="58" spans="1:8" ht="12" customHeight="1">
      <c r="A58" s="49"/>
      <c r="B58" s="861"/>
      <c r="C58" s="25" t="s">
        <v>467</v>
      </c>
      <c r="D58" s="862"/>
      <c r="E58" s="939"/>
      <c r="F58" s="939"/>
      <c r="G58" s="939"/>
      <c r="H58" s="943"/>
    </row>
    <row r="59" spans="2:8" ht="23.25" customHeight="1">
      <c r="B59" s="651" t="s">
        <v>468</v>
      </c>
      <c r="C59" s="26" t="s">
        <v>469</v>
      </c>
      <c r="D59" s="21" t="s">
        <v>317</v>
      </c>
      <c r="E59" s="12">
        <v>12000</v>
      </c>
      <c r="F59" s="12">
        <v>12000</v>
      </c>
      <c r="G59" s="12">
        <v>15000</v>
      </c>
      <c r="H59" s="163">
        <v>18000</v>
      </c>
    </row>
    <row r="60" spans="2:8" ht="19.5" customHeight="1">
      <c r="B60" s="651">
        <v>223</v>
      </c>
      <c r="C60" s="26" t="s">
        <v>470</v>
      </c>
      <c r="D60" s="21" t="s">
        <v>318</v>
      </c>
      <c r="E60" s="12"/>
      <c r="F60" s="12"/>
      <c r="G60" s="12"/>
      <c r="H60" s="163"/>
    </row>
    <row r="61" spans="1:8" ht="25.5" customHeight="1">
      <c r="A61" s="49"/>
      <c r="B61" s="650">
        <v>224</v>
      </c>
      <c r="C61" s="26" t="s">
        <v>471</v>
      </c>
      <c r="D61" s="21" t="s">
        <v>319</v>
      </c>
      <c r="E61" s="12"/>
      <c r="F61" s="12"/>
      <c r="G61" s="12"/>
      <c r="H61" s="163"/>
    </row>
    <row r="62" spans="1:8" ht="19.5" customHeight="1">
      <c r="A62" s="49"/>
      <c r="B62" s="861">
        <v>23</v>
      </c>
      <c r="C62" s="24" t="s">
        <v>472</v>
      </c>
      <c r="D62" s="862" t="s">
        <v>320</v>
      </c>
      <c r="E62" s="954">
        <f>+E64+E65+E66+E67+E68+E69+E70+E71</f>
        <v>900</v>
      </c>
      <c r="F62" s="954">
        <f>+F64+F65+F66+F67+F68+F69+F70+F71</f>
        <v>900</v>
      </c>
      <c r="G62" s="954">
        <f>+G64+G65+G66+G67+G68+G69+G70+G71</f>
        <v>900</v>
      </c>
      <c r="H62" s="942">
        <f>+H64+H65+H66+H67+H68+H69+H70+H71</f>
        <v>1000</v>
      </c>
    </row>
    <row r="63" spans="1:8" ht="19.5" customHeight="1">
      <c r="A63" s="49"/>
      <c r="B63" s="861"/>
      <c r="C63" s="25" t="s">
        <v>473</v>
      </c>
      <c r="D63" s="862"/>
      <c r="E63" s="955"/>
      <c r="F63" s="955"/>
      <c r="G63" s="955"/>
      <c r="H63" s="943"/>
    </row>
    <row r="64" spans="2:8" ht="25.5" customHeight="1">
      <c r="B64" s="651">
        <v>230</v>
      </c>
      <c r="C64" s="26" t="s">
        <v>474</v>
      </c>
      <c r="D64" s="21" t="s">
        <v>321</v>
      </c>
      <c r="E64" s="12"/>
      <c r="F64" s="12"/>
      <c r="G64" s="12"/>
      <c r="H64" s="163"/>
    </row>
    <row r="65" spans="2:8" ht="25.5" customHeight="1">
      <c r="B65" s="651">
        <v>231</v>
      </c>
      <c r="C65" s="26" t="s">
        <v>853</v>
      </c>
      <c r="D65" s="21" t="s">
        <v>322</v>
      </c>
      <c r="E65" s="12"/>
      <c r="F65" s="12"/>
      <c r="G65" s="12"/>
      <c r="H65" s="163"/>
    </row>
    <row r="66" spans="2:8" ht="19.5" customHeight="1">
      <c r="B66" s="651" t="s">
        <v>475</v>
      </c>
      <c r="C66" s="26" t="s">
        <v>476</v>
      </c>
      <c r="D66" s="21" t="s">
        <v>323</v>
      </c>
      <c r="E66" s="12">
        <v>900</v>
      </c>
      <c r="F66" s="12">
        <v>900</v>
      </c>
      <c r="G66" s="12">
        <v>900</v>
      </c>
      <c r="H66" s="163">
        <v>1000</v>
      </c>
    </row>
    <row r="67" spans="2:8" ht="25.5" customHeight="1">
      <c r="B67" s="651" t="s">
        <v>477</v>
      </c>
      <c r="C67" s="26" t="s">
        <v>478</v>
      </c>
      <c r="D67" s="21" t="s">
        <v>324</v>
      </c>
      <c r="E67" s="12"/>
      <c r="F67" s="12"/>
      <c r="G67" s="12"/>
      <c r="H67" s="163"/>
    </row>
    <row r="68" spans="2:8" ht="25.5" customHeight="1">
      <c r="B68" s="651">
        <v>235</v>
      </c>
      <c r="C68" s="26" t="s">
        <v>479</v>
      </c>
      <c r="D68" s="21" t="s">
        <v>325</v>
      </c>
      <c r="E68" s="12"/>
      <c r="F68" s="12"/>
      <c r="G68" s="12"/>
      <c r="H68" s="163"/>
    </row>
    <row r="69" spans="2:8" ht="25.5" customHeight="1">
      <c r="B69" s="651" t="s">
        <v>480</v>
      </c>
      <c r="C69" s="26" t="s">
        <v>829</v>
      </c>
      <c r="D69" s="21" t="s">
        <v>326</v>
      </c>
      <c r="E69" s="12"/>
      <c r="F69" s="12"/>
      <c r="G69" s="12"/>
      <c r="H69" s="163"/>
    </row>
    <row r="70" spans="2:8" ht="25.5" customHeight="1">
      <c r="B70" s="651">
        <v>237</v>
      </c>
      <c r="C70" s="26" t="s">
        <v>481</v>
      </c>
      <c r="D70" s="21" t="s">
        <v>327</v>
      </c>
      <c r="E70" s="12"/>
      <c r="F70" s="12"/>
      <c r="G70" s="12"/>
      <c r="H70" s="163"/>
    </row>
    <row r="71" spans="2:8" ht="19.5" customHeight="1">
      <c r="B71" s="651" t="s">
        <v>482</v>
      </c>
      <c r="C71" s="26" t="s">
        <v>483</v>
      </c>
      <c r="D71" s="21" t="s">
        <v>328</v>
      </c>
      <c r="E71" s="12"/>
      <c r="F71" s="12"/>
      <c r="G71" s="12"/>
      <c r="H71" s="163"/>
    </row>
    <row r="72" spans="2:8" ht="19.5" customHeight="1">
      <c r="B72" s="651">
        <v>24</v>
      </c>
      <c r="C72" s="26" t="s">
        <v>484</v>
      </c>
      <c r="D72" s="21" t="s">
        <v>329</v>
      </c>
      <c r="E72" s="12">
        <v>69800</v>
      </c>
      <c r="F72" s="12">
        <v>87100</v>
      </c>
      <c r="G72" s="12">
        <v>91200</v>
      </c>
      <c r="H72" s="163">
        <v>70000</v>
      </c>
    </row>
    <row r="73" spans="2:8" ht="25.5" customHeight="1">
      <c r="B73" s="651" t="s">
        <v>485</v>
      </c>
      <c r="C73" s="26" t="s">
        <v>486</v>
      </c>
      <c r="D73" s="21" t="s">
        <v>330</v>
      </c>
      <c r="E73" s="12"/>
      <c r="F73" s="12"/>
      <c r="G73" s="12"/>
      <c r="H73" s="163"/>
    </row>
    <row r="74" spans="2:8" ht="25.5" customHeight="1">
      <c r="B74" s="651"/>
      <c r="C74" s="20" t="s">
        <v>570</v>
      </c>
      <c r="D74" s="21" t="s">
        <v>331</v>
      </c>
      <c r="E74" s="12">
        <f>+E9+E40+E41</f>
        <v>1012600</v>
      </c>
      <c r="F74" s="12">
        <f>+F9+F40+F41</f>
        <v>1028400</v>
      </c>
      <c r="G74" s="12">
        <f>+G9+G40+G41</f>
        <v>1038200</v>
      </c>
      <c r="H74" s="163">
        <f>+H9+H40+H41</f>
        <v>1043200</v>
      </c>
    </row>
    <row r="75" spans="2:8" ht="19.5" customHeight="1">
      <c r="B75" s="651">
        <v>88</v>
      </c>
      <c r="C75" s="20" t="s">
        <v>487</v>
      </c>
      <c r="D75" s="21" t="s">
        <v>332</v>
      </c>
      <c r="E75" s="12"/>
      <c r="F75" s="12"/>
      <c r="G75" s="12">
        <v>50000</v>
      </c>
      <c r="H75" s="163">
        <v>50000</v>
      </c>
    </row>
    <row r="76" spans="1:8" ht="19.5" customHeight="1">
      <c r="A76" s="49"/>
      <c r="B76" s="652"/>
      <c r="C76" s="20" t="s">
        <v>34</v>
      </c>
      <c r="D76" s="27"/>
      <c r="E76" s="12"/>
      <c r="F76" s="12"/>
      <c r="G76" s="12"/>
      <c r="H76" s="163"/>
    </row>
    <row r="77" spans="1:8" ht="19.5" customHeight="1">
      <c r="A77" s="49"/>
      <c r="B77" s="861"/>
      <c r="C77" s="22" t="s">
        <v>488</v>
      </c>
      <c r="D77" s="862" t="s">
        <v>131</v>
      </c>
      <c r="E77" s="938">
        <f>+IF(E79+E80+E81+E82+E83-E84+E85+E88-E89&gt;=0,E79+E80+E81+E82+E83-E84+E85+E88-E89,0)</f>
        <v>845600</v>
      </c>
      <c r="F77" s="938">
        <f>+IF(F79+F80+F81+F82+F83-F84+F85+F88-F89&gt;=0,F79+F80+F81+F82+F83-F84+F85+F88-F89,0)</f>
        <v>846200</v>
      </c>
      <c r="G77" s="938">
        <f>+IF(G79+G80+G81+G82+G83-G84+G85+G88-G89&gt;=0,G79+G80+G81+G82+G83-G84+G85+G88-G89,0)</f>
        <v>848700</v>
      </c>
      <c r="H77" s="942">
        <f>+IF(H79+H80+H81+H82+H83-H84+H85+H88-H89&gt;=0,H79+H80+H81+H82+H83-H84+H85+H88-H89,0)</f>
        <v>846200</v>
      </c>
    </row>
    <row r="78" spans="1:8" ht="19.5" customHeight="1">
      <c r="A78" s="49"/>
      <c r="B78" s="861"/>
      <c r="C78" s="23" t="s">
        <v>489</v>
      </c>
      <c r="D78" s="862"/>
      <c r="E78" s="939"/>
      <c r="F78" s="939"/>
      <c r="G78" s="939"/>
      <c r="H78" s="943"/>
    </row>
    <row r="79" spans="1:8" ht="19.5" customHeight="1">
      <c r="A79" s="49"/>
      <c r="B79" s="650" t="s">
        <v>490</v>
      </c>
      <c r="C79" s="26" t="s">
        <v>491</v>
      </c>
      <c r="D79" s="21" t="s">
        <v>132</v>
      </c>
      <c r="E79" s="12">
        <v>600000</v>
      </c>
      <c r="F79" s="12">
        <v>600000</v>
      </c>
      <c r="G79" s="12">
        <v>600000</v>
      </c>
      <c r="H79" s="163">
        <v>600000</v>
      </c>
    </row>
    <row r="80" spans="2:8" ht="19.5" customHeight="1">
      <c r="B80" s="651">
        <v>31</v>
      </c>
      <c r="C80" s="26" t="s">
        <v>492</v>
      </c>
      <c r="D80" s="21" t="s">
        <v>133</v>
      </c>
      <c r="E80" s="12"/>
      <c r="F80" s="12"/>
      <c r="G80" s="12"/>
      <c r="H80" s="163"/>
    </row>
    <row r="81" spans="2:8" ht="19.5" customHeight="1">
      <c r="B81" s="651">
        <v>306</v>
      </c>
      <c r="C81" s="26" t="s">
        <v>493</v>
      </c>
      <c r="D81" s="21" t="s">
        <v>134</v>
      </c>
      <c r="E81" s="12"/>
      <c r="F81" s="12"/>
      <c r="G81" s="12"/>
      <c r="H81" s="163"/>
    </row>
    <row r="82" spans="2:8" ht="19.5" customHeight="1">
      <c r="B82" s="651">
        <v>32</v>
      </c>
      <c r="C82" s="26" t="s">
        <v>494</v>
      </c>
      <c r="D82" s="21" t="s">
        <v>135</v>
      </c>
      <c r="E82" s="12"/>
      <c r="F82" s="12"/>
      <c r="G82" s="12"/>
      <c r="H82" s="163"/>
    </row>
    <row r="83" spans="2:8" ht="58.5" customHeight="1">
      <c r="B83" s="651" t="s">
        <v>495</v>
      </c>
      <c r="C83" s="26" t="s">
        <v>847</v>
      </c>
      <c r="D83" s="21" t="s">
        <v>136</v>
      </c>
      <c r="E83" s="12"/>
      <c r="F83" s="12"/>
      <c r="G83" s="12"/>
      <c r="H83" s="163"/>
    </row>
    <row r="84" spans="2:8" ht="49.5" customHeight="1">
      <c r="B84" s="651" t="s">
        <v>496</v>
      </c>
      <c r="C84" s="26" t="s">
        <v>854</v>
      </c>
      <c r="D84" s="21" t="s">
        <v>137</v>
      </c>
      <c r="E84" s="12"/>
      <c r="F84" s="12"/>
      <c r="G84" s="12"/>
      <c r="H84" s="163"/>
    </row>
    <row r="85" spans="2:8" ht="19.5" customHeight="1">
      <c r="B85" s="651">
        <v>34</v>
      </c>
      <c r="C85" s="26" t="s">
        <v>497</v>
      </c>
      <c r="D85" s="21" t="s">
        <v>138</v>
      </c>
      <c r="E85" s="12">
        <f>+E86+E87</f>
        <v>245600</v>
      </c>
      <c r="F85" s="12">
        <f>+F86+F87</f>
        <v>246200</v>
      </c>
      <c r="G85" s="12">
        <f>+G86+G87</f>
        <v>248700</v>
      </c>
      <c r="H85" s="163">
        <f>+H86+H87</f>
        <v>246200</v>
      </c>
    </row>
    <row r="86" spans="2:8" ht="19.5" customHeight="1">
      <c r="B86" s="651">
        <v>340</v>
      </c>
      <c r="C86" s="26" t="s">
        <v>148</v>
      </c>
      <c r="D86" s="21" t="s">
        <v>139</v>
      </c>
      <c r="E86" s="12">
        <v>245200</v>
      </c>
      <c r="F86" s="12">
        <v>245200</v>
      </c>
      <c r="G86" s="12">
        <v>245200</v>
      </c>
      <c r="H86" s="163">
        <v>245200</v>
      </c>
    </row>
    <row r="87" spans="2:8" ht="19.5" customHeight="1">
      <c r="B87" s="651">
        <v>341</v>
      </c>
      <c r="C87" s="26" t="s">
        <v>498</v>
      </c>
      <c r="D87" s="21" t="s">
        <v>140</v>
      </c>
      <c r="E87" s="12">
        <v>400</v>
      </c>
      <c r="F87" s="12">
        <v>1000</v>
      </c>
      <c r="G87" s="12">
        <v>3500</v>
      </c>
      <c r="H87" s="163">
        <v>1000</v>
      </c>
    </row>
    <row r="88" spans="2:8" ht="19.5" customHeight="1">
      <c r="B88" s="651"/>
      <c r="C88" s="26" t="s">
        <v>499</v>
      </c>
      <c r="D88" s="21" t="s">
        <v>141</v>
      </c>
      <c r="E88" s="12"/>
      <c r="F88" s="12"/>
      <c r="G88" s="12"/>
      <c r="H88" s="163"/>
    </row>
    <row r="89" spans="2:8" ht="19.5" customHeight="1">
      <c r="B89" s="651">
        <v>35</v>
      </c>
      <c r="C89" s="26" t="s">
        <v>500</v>
      </c>
      <c r="D89" s="21" t="s">
        <v>142</v>
      </c>
      <c r="E89" s="12">
        <f>+E90+E91</f>
        <v>0</v>
      </c>
      <c r="F89" s="12">
        <f>+F90+F91</f>
        <v>0</v>
      </c>
      <c r="G89" s="12">
        <f>+G90+G91</f>
        <v>0</v>
      </c>
      <c r="H89" s="163">
        <f>+H90+H91</f>
        <v>0</v>
      </c>
    </row>
    <row r="90" spans="2:8" ht="19.5" customHeight="1">
      <c r="B90" s="651">
        <v>350</v>
      </c>
      <c r="C90" s="26" t="s">
        <v>501</v>
      </c>
      <c r="D90" s="21" t="s">
        <v>143</v>
      </c>
      <c r="E90" s="12"/>
      <c r="F90" s="12"/>
      <c r="G90" s="12"/>
      <c r="H90" s="163"/>
    </row>
    <row r="91" spans="1:8" ht="19.5" customHeight="1">
      <c r="A91" s="49"/>
      <c r="B91" s="650">
        <v>351</v>
      </c>
      <c r="C91" s="26" t="s">
        <v>154</v>
      </c>
      <c r="D91" s="21" t="s">
        <v>144</v>
      </c>
      <c r="E91" s="12"/>
      <c r="F91" s="12"/>
      <c r="G91" s="12"/>
      <c r="H91" s="163"/>
    </row>
    <row r="92" spans="1:8" ht="22.5" customHeight="1">
      <c r="A92" s="49"/>
      <c r="B92" s="861"/>
      <c r="C92" s="22" t="s">
        <v>502</v>
      </c>
      <c r="D92" s="862" t="s">
        <v>145</v>
      </c>
      <c r="E92" s="938">
        <f>+E94+E99+E108</f>
        <v>19000</v>
      </c>
      <c r="F92" s="938">
        <f>+F94+F99+F108</f>
        <v>18000</v>
      </c>
      <c r="G92" s="938">
        <f>+G94+G99+G108</f>
        <v>32000</v>
      </c>
      <c r="H92" s="940">
        <f>+H94+H99+H108</f>
        <v>32000</v>
      </c>
    </row>
    <row r="93" spans="1:8" ht="13.5" customHeight="1">
      <c r="A93" s="49"/>
      <c r="B93" s="861"/>
      <c r="C93" s="23" t="s">
        <v>503</v>
      </c>
      <c r="D93" s="862"/>
      <c r="E93" s="939"/>
      <c r="F93" s="939"/>
      <c r="G93" s="939"/>
      <c r="H93" s="941"/>
    </row>
    <row r="94" spans="1:8" ht="19.5" customHeight="1">
      <c r="A94" s="49"/>
      <c r="B94" s="861">
        <v>40</v>
      </c>
      <c r="C94" s="24" t="s">
        <v>504</v>
      </c>
      <c r="D94" s="862" t="s">
        <v>146</v>
      </c>
      <c r="E94" s="938">
        <f>+E96+E97+E98</f>
        <v>8000</v>
      </c>
      <c r="F94" s="938">
        <f>+F96+F97+F98</f>
        <v>8000</v>
      </c>
      <c r="G94" s="938">
        <f>+G96+G97+G98</f>
        <v>8000</v>
      </c>
      <c r="H94" s="940">
        <f>+H96+H97+H98</f>
        <v>10000</v>
      </c>
    </row>
    <row r="95" spans="1:8" ht="14.25" customHeight="1">
      <c r="A95" s="49"/>
      <c r="B95" s="861"/>
      <c r="C95" s="25" t="s">
        <v>505</v>
      </c>
      <c r="D95" s="862"/>
      <c r="E95" s="939"/>
      <c r="F95" s="939"/>
      <c r="G95" s="939"/>
      <c r="H95" s="941"/>
    </row>
    <row r="96" spans="1:8" ht="25.5" customHeight="1">
      <c r="A96" s="49"/>
      <c r="B96" s="650">
        <v>404</v>
      </c>
      <c r="C96" s="26" t="s">
        <v>506</v>
      </c>
      <c r="D96" s="21" t="s">
        <v>147</v>
      </c>
      <c r="E96" s="12">
        <v>8000</v>
      </c>
      <c r="F96" s="12">
        <v>8000</v>
      </c>
      <c r="G96" s="12">
        <v>8000</v>
      </c>
      <c r="H96" s="163">
        <v>10000</v>
      </c>
    </row>
    <row r="97" spans="1:8" ht="19.5" customHeight="1">
      <c r="A97" s="49"/>
      <c r="B97" s="650">
        <v>400</v>
      </c>
      <c r="C97" s="26" t="s">
        <v>507</v>
      </c>
      <c r="D97" s="21" t="s">
        <v>149</v>
      </c>
      <c r="E97" s="12"/>
      <c r="F97" s="12"/>
      <c r="G97" s="12"/>
      <c r="H97" s="163"/>
    </row>
    <row r="98" spans="1:8" ht="19.5" customHeight="1">
      <c r="A98" s="49"/>
      <c r="B98" s="650" t="s">
        <v>849</v>
      </c>
      <c r="C98" s="26" t="s">
        <v>508</v>
      </c>
      <c r="D98" s="21" t="s">
        <v>150</v>
      </c>
      <c r="E98" s="12"/>
      <c r="F98" s="12"/>
      <c r="G98" s="12"/>
      <c r="H98" s="163"/>
    </row>
    <row r="99" spans="1:8" ht="19.5" customHeight="1">
      <c r="A99" s="49"/>
      <c r="B99" s="861">
        <v>41</v>
      </c>
      <c r="C99" s="24" t="s">
        <v>509</v>
      </c>
      <c r="D99" s="862" t="s">
        <v>151</v>
      </c>
      <c r="E99" s="938">
        <f>+E101+E102+E103+E104+E105+E106+E107</f>
        <v>11000</v>
      </c>
      <c r="F99" s="938">
        <f>+F101+F102+F103+F104+F105+F106+F107</f>
        <v>10000</v>
      </c>
      <c r="G99" s="938">
        <f>+G101+G102+G103+G104+G105+G106+G107</f>
        <v>24000</v>
      </c>
      <c r="H99" s="942">
        <f>+H101+H102+H103+H104+H105+H106+H107</f>
        <v>22000</v>
      </c>
    </row>
    <row r="100" spans="1:8" ht="12" customHeight="1">
      <c r="A100" s="49"/>
      <c r="B100" s="861"/>
      <c r="C100" s="25" t="s">
        <v>510</v>
      </c>
      <c r="D100" s="862"/>
      <c r="E100" s="939"/>
      <c r="F100" s="939"/>
      <c r="G100" s="939"/>
      <c r="H100" s="943"/>
    </row>
    <row r="101" spans="2:8" ht="19.5" customHeight="1">
      <c r="B101" s="651">
        <v>410</v>
      </c>
      <c r="C101" s="26" t="s">
        <v>511</v>
      </c>
      <c r="D101" s="21" t="s">
        <v>152</v>
      </c>
      <c r="E101" s="12"/>
      <c r="F101" s="12"/>
      <c r="G101" s="12"/>
      <c r="H101" s="163"/>
    </row>
    <row r="102" spans="2:8" ht="36.75" customHeight="1">
      <c r="B102" s="651" t="s">
        <v>512</v>
      </c>
      <c r="C102" s="26" t="s">
        <v>513</v>
      </c>
      <c r="D102" s="21" t="s">
        <v>153</v>
      </c>
      <c r="E102" s="12"/>
      <c r="F102" s="12"/>
      <c r="G102" s="12"/>
      <c r="H102" s="163"/>
    </row>
    <row r="103" spans="2:8" ht="39" customHeight="1">
      <c r="B103" s="651" t="s">
        <v>512</v>
      </c>
      <c r="C103" s="26" t="s">
        <v>514</v>
      </c>
      <c r="D103" s="21" t="s">
        <v>155</v>
      </c>
      <c r="E103" s="12"/>
      <c r="F103" s="12"/>
      <c r="G103" s="12"/>
      <c r="H103" s="163"/>
    </row>
    <row r="104" spans="2:8" ht="25.5" customHeight="1">
      <c r="B104" s="651" t="s">
        <v>515</v>
      </c>
      <c r="C104" s="26" t="s">
        <v>516</v>
      </c>
      <c r="D104" s="21" t="s">
        <v>156</v>
      </c>
      <c r="E104" s="12">
        <v>11000</v>
      </c>
      <c r="F104" s="12">
        <v>10000</v>
      </c>
      <c r="G104" s="12">
        <v>24000</v>
      </c>
      <c r="H104" s="163">
        <v>22000</v>
      </c>
    </row>
    <row r="105" spans="2:8" ht="25.5" customHeight="1">
      <c r="B105" s="651" t="s">
        <v>517</v>
      </c>
      <c r="C105" s="26" t="s">
        <v>830</v>
      </c>
      <c r="D105" s="21" t="s">
        <v>157</v>
      </c>
      <c r="E105" s="12"/>
      <c r="F105" s="12"/>
      <c r="G105" s="12"/>
      <c r="H105" s="163"/>
    </row>
    <row r="106" spans="2:8" ht="19.5" customHeight="1">
      <c r="B106" s="651">
        <v>413</v>
      </c>
      <c r="C106" s="26" t="s">
        <v>518</v>
      </c>
      <c r="D106" s="21" t="s">
        <v>158</v>
      </c>
      <c r="E106" s="12"/>
      <c r="F106" s="12"/>
      <c r="G106" s="12"/>
      <c r="H106" s="163"/>
    </row>
    <row r="107" spans="2:8" ht="19.5" customHeight="1">
      <c r="B107" s="651">
        <v>419</v>
      </c>
      <c r="C107" s="26" t="s">
        <v>519</v>
      </c>
      <c r="D107" s="21" t="s">
        <v>159</v>
      </c>
      <c r="E107" s="12"/>
      <c r="F107" s="12"/>
      <c r="G107" s="12"/>
      <c r="H107" s="163"/>
    </row>
    <row r="108" spans="2:8" ht="24" customHeight="1">
      <c r="B108" s="651" t="s">
        <v>520</v>
      </c>
      <c r="C108" s="26" t="s">
        <v>521</v>
      </c>
      <c r="D108" s="21" t="s">
        <v>160</v>
      </c>
      <c r="E108" s="12"/>
      <c r="F108" s="12"/>
      <c r="G108" s="12"/>
      <c r="H108" s="163"/>
    </row>
    <row r="109" spans="2:8" ht="19.5" customHeight="1">
      <c r="B109" s="651">
        <v>498</v>
      </c>
      <c r="C109" s="20" t="s">
        <v>522</v>
      </c>
      <c r="D109" s="21" t="s">
        <v>161</v>
      </c>
      <c r="E109" s="12">
        <v>6000</v>
      </c>
      <c r="F109" s="12">
        <v>6000</v>
      </c>
      <c r="G109" s="12">
        <v>6000</v>
      </c>
      <c r="H109" s="163">
        <v>6000</v>
      </c>
    </row>
    <row r="110" spans="1:8" ht="24" customHeight="1">
      <c r="A110" s="49"/>
      <c r="B110" s="650" t="s">
        <v>523</v>
      </c>
      <c r="C110" s="20" t="s">
        <v>524</v>
      </c>
      <c r="D110" s="21" t="s">
        <v>162</v>
      </c>
      <c r="E110" s="12">
        <v>61000</v>
      </c>
      <c r="F110" s="12">
        <v>60000</v>
      </c>
      <c r="G110" s="12">
        <v>59000</v>
      </c>
      <c r="H110" s="163">
        <v>58000</v>
      </c>
    </row>
    <row r="111" spans="1:8" ht="23.25" customHeight="1">
      <c r="A111" s="49"/>
      <c r="B111" s="861"/>
      <c r="C111" s="22" t="s">
        <v>525</v>
      </c>
      <c r="D111" s="862" t="s">
        <v>163</v>
      </c>
      <c r="E111" s="938">
        <f>+E113+E114+E123+E124+E132+E137+E138</f>
        <v>81000</v>
      </c>
      <c r="F111" s="938">
        <f>+F113+F114+F123+F124+F132+F137+F138</f>
        <v>98200</v>
      </c>
      <c r="G111" s="938">
        <f>+G113+G114+G123+G124+G132+G137+G138</f>
        <v>92500</v>
      </c>
      <c r="H111" s="942">
        <f>+H113+H114+H123+H124+H132+H137+H138</f>
        <v>101000</v>
      </c>
    </row>
    <row r="112" spans="1:8" ht="13.5" customHeight="1">
      <c r="A112" s="49"/>
      <c r="B112" s="861"/>
      <c r="C112" s="23" t="s">
        <v>526</v>
      </c>
      <c r="D112" s="862"/>
      <c r="E112" s="939"/>
      <c r="F112" s="939"/>
      <c r="G112" s="939"/>
      <c r="H112" s="943"/>
    </row>
    <row r="113" spans="1:8" ht="19.5" customHeight="1">
      <c r="A113" s="49"/>
      <c r="B113" s="650">
        <v>467</v>
      </c>
      <c r="C113" s="26" t="s">
        <v>527</v>
      </c>
      <c r="D113" s="21" t="s">
        <v>164</v>
      </c>
      <c r="E113" s="12"/>
      <c r="F113" s="12"/>
      <c r="G113" s="12"/>
      <c r="H113" s="163"/>
    </row>
    <row r="114" spans="1:8" ht="19.5" customHeight="1">
      <c r="A114" s="49"/>
      <c r="B114" s="861" t="s">
        <v>528</v>
      </c>
      <c r="C114" s="24" t="s">
        <v>529</v>
      </c>
      <c r="D114" s="862" t="s">
        <v>165</v>
      </c>
      <c r="E114" s="938">
        <f>+E116+E117+E118+E119+E120+E121+E122</f>
        <v>11000</v>
      </c>
      <c r="F114" s="938">
        <f>+F116+F117+F118+F119+F120+F121+F122</f>
        <v>10000</v>
      </c>
      <c r="G114" s="938">
        <f>+G116+G117+G118+G119+G120+G121+G122</f>
        <v>9000</v>
      </c>
      <c r="H114" s="942">
        <f>+H116+H117+H118+H119+H120+H121+H122</f>
        <v>12000</v>
      </c>
    </row>
    <row r="115" spans="1:8" ht="15" customHeight="1">
      <c r="A115" s="49"/>
      <c r="B115" s="861"/>
      <c r="C115" s="25" t="s">
        <v>530</v>
      </c>
      <c r="D115" s="862"/>
      <c r="E115" s="939"/>
      <c r="F115" s="939"/>
      <c r="G115" s="939"/>
      <c r="H115" s="943"/>
    </row>
    <row r="116" spans="1:8" ht="25.5" customHeight="1">
      <c r="A116" s="49"/>
      <c r="B116" s="650" t="s">
        <v>531</v>
      </c>
      <c r="C116" s="26" t="s">
        <v>532</v>
      </c>
      <c r="D116" s="21" t="s">
        <v>166</v>
      </c>
      <c r="E116" s="12"/>
      <c r="F116" s="12"/>
      <c r="G116" s="12"/>
      <c r="H116" s="163"/>
    </row>
    <row r="117" spans="2:8" ht="25.5" customHeight="1">
      <c r="B117" s="651" t="s">
        <v>531</v>
      </c>
      <c r="C117" s="26" t="s">
        <v>533</v>
      </c>
      <c r="D117" s="21" t="s">
        <v>167</v>
      </c>
      <c r="E117" s="12"/>
      <c r="F117" s="12"/>
      <c r="G117" s="12"/>
      <c r="H117" s="163"/>
    </row>
    <row r="118" spans="2:8" ht="25.5" customHeight="1">
      <c r="B118" s="651" t="s">
        <v>534</v>
      </c>
      <c r="C118" s="26" t="s">
        <v>535</v>
      </c>
      <c r="D118" s="21" t="s">
        <v>168</v>
      </c>
      <c r="E118" s="12"/>
      <c r="F118" s="12"/>
      <c r="G118" s="12"/>
      <c r="H118" s="163"/>
    </row>
    <row r="119" spans="2:8" ht="24.75" customHeight="1">
      <c r="B119" s="651" t="s">
        <v>536</v>
      </c>
      <c r="C119" s="26" t="s">
        <v>537</v>
      </c>
      <c r="D119" s="21" t="s">
        <v>169</v>
      </c>
      <c r="E119" s="12">
        <v>11000</v>
      </c>
      <c r="F119" s="12">
        <v>10000</v>
      </c>
      <c r="G119" s="12">
        <v>9000</v>
      </c>
      <c r="H119" s="163">
        <v>12000</v>
      </c>
    </row>
    <row r="120" spans="2:8" ht="24.75" customHeight="1">
      <c r="B120" s="651" t="s">
        <v>538</v>
      </c>
      <c r="C120" s="26" t="s">
        <v>539</v>
      </c>
      <c r="D120" s="21" t="s">
        <v>170</v>
      </c>
      <c r="E120" s="12"/>
      <c r="F120" s="12"/>
      <c r="G120" s="12"/>
      <c r="H120" s="163"/>
    </row>
    <row r="121" spans="2:8" ht="19.5" customHeight="1">
      <c r="B121" s="651">
        <v>426</v>
      </c>
      <c r="C121" s="26" t="s">
        <v>540</v>
      </c>
      <c r="D121" s="21" t="s">
        <v>171</v>
      </c>
      <c r="E121" s="12"/>
      <c r="F121" s="12"/>
      <c r="G121" s="12"/>
      <c r="H121" s="163"/>
    </row>
    <row r="122" spans="2:8" ht="19.5" customHeight="1">
      <c r="B122" s="651">
        <v>428</v>
      </c>
      <c r="C122" s="26" t="s">
        <v>541</v>
      </c>
      <c r="D122" s="21" t="s">
        <v>172</v>
      </c>
      <c r="E122" s="12"/>
      <c r="F122" s="12"/>
      <c r="G122" s="12"/>
      <c r="H122" s="163"/>
    </row>
    <row r="123" spans="2:8" ht="19.5" customHeight="1">
      <c r="B123" s="651">
        <v>430</v>
      </c>
      <c r="C123" s="26" t="s">
        <v>542</v>
      </c>
      <c r="D123" s="21" t="s">
        <v>173</v>
      </c>
      <c r="E123" s="12">
        <v>7000</v>
      </c>
      <c r="F123" s="12">
        <v>10000</v>
      </c>
      <c r="G123" s="12">
        <v>7000</v>
      </c>
      <c r="H123" s="163">
        <v>8000</v>
      </c>
    </row>
    <row r="124" spans="1:8" ht="19.5" customHeight="1">
      <c r="A124" s="49"/>
      <c r="B124" s="861" t="s">
        <v>543</v>
      </c>
      <c r="C124" s="24" t="s">
        <v>544</v>
      </c>
      <c r="D124" s="862" t="s">
        <v>174</v>
      </c>
      <c r="E124" s="938">
        <f>+E126+E127+E128+E129+E130+E131</f>
        <v>36000</v>
      </c>
      <c r="F124" s="938">
        <f>+F126+F127+F128+F129+F130+F131</f>
        <v>50200</v>
      </c>
      <c r="G124" s="938">
        <f>+G126+G127+G128+G129+G130+G131</f>
        <v>51000</v>
      </c>
      <c r="H124" s="942">
        <f>+H126+H127+H128+H129+H130+H131</f>
        <v>51000</v>
      </c>
    </row>
    <row r="125" spans="1:8" ht="12.75" customHeight="1">
      <c r="A125" s="49"/>
      <c r="B125" s="861"/>
      <c r="C125" s="25" t="s">
        <v>545</v>
      </c>
      <c r="D125" s="862"/>
      <c r="E125" s="939"/>
      <c r="F125" s="939"/>
      <c r="G125" s="939"/>
      <c r="H125" s="943"/>
    </row>
    <row r="126" spans="2:8" ht="24.75" customHeight="1">
      <c r="B126" s="651" t="s">
        <v>546</v>
      </c>
      <c r="C126" s="26" t="s">
        <v>547</v>
      </c>
      <c r="D126" s="21" t="s">
        <v>175</v>
      </c>
      <c r="E126" s="12"/>
      <c r="F126" s="12"/>
      <c r="G126" s="12"/>
      <c r="H126" s="163"/>
    </row>
    <row r="127" spans="2:8" ht="24.75" customHeight="1">
      <c r="B127" s="651" t="s">
        <v>548</v>
      </c>
      <c r="C127" s="26" t="s">
        <v>549</v>
      </c>
      <c r="D127" s="21" t="s">
        <v>176</v>
      </c>
      <c r="E127" s="12"/>
      <c r="F127" s="12"/>
      <c r="G127" s="12"/>
      <c r="H127" s="163"/>
    </row>
    <row r="128" spans="2:8" ht="19.5" customHeight="1">
      <c r="B128" s="651">
        <v>435</v>
      </c>
      <c r="C128" s="26" t="s">
        <v>550</v>
      </c>
      <c r="D128" s="21" t="s">
        <v>177</v>
      </c>
      <c r="E128" s="12">
        <v>35000</v>
      </c>
      <c r="F128" s="12">
        <v>49200</v>
      </c>
      <c r="G128" s="12">
        <v>50000</v>
      </c>
      <c r="H128" s="163">
        <v>50000</v>
      </c>
    </row>
    <row r="129" spans="2:8" ht="19.5" customHeight="1">
      <c r="B129" s="651">
        <v>436</v>
      </c>
      <c r="C129" s="26" t="s">
        <v>551</v>
      </c>
      <c r="D129" s="21" t="s">
        <v>178</v>
      </c>
      <c r="E129" s="12"/>
      <c r="F129" s="12"/>
      <c r="G129" s="12"/>
      <c r="H129" s="163"/>
    </row>
    <row r="130" spans="2:8" ht="19.5" customHeight="1">
      <c r="B130" s="651" t="s">
        <v>552</v>
      </c>
      <c r="C130" s="26" t="s">
        <v>553</v>
      </c>
      <c r="D130" s="21" t="s">
        <v>179</v>
      </c>
      <c r="E130" s="12"/>
      <c r="F130" s="12"/>
      <c r="G130" s="12"/>
      <c r="H130" s="163"/>
    </row>
    <row r="131" spans="2:8" ht="19.5" customHeight="1">
      <c r="B131" s="651" t="s">
        <v>552</v>
      </c>
      <c r="C131" s="26" t="s">
        <v>554</v>
      </c>
      <c r="D131" s="21" t="s">
        <v>180</v>
      </c>
      <c r="E131" s="12">
        <v>1000</v>
      </c>
      <c r="F131" s="12">
        <v>1000</v>
      </c>
      <c r="G131" s="12">
        <v>1000</v>
      </c>
      <c r="H131" s="163">
        <v>1000</v>
      </c>
    </row>
    <row r="132" spans="1:8" ht="19.5" customHeight="1">
      <c r="A132" s="49"/>
      <c r="B132" s="861" t="s">
        <v>555</v>
      </c>
      <c r="C132" s="24" t="s">
        <v>556</v>
      </c>
      <c r="D132" s="862" t="s">
        <v>181</v>
      </c>
      <c r="E132" s="954">
        <f>+E134+E135+E136</f>
        <v>27000</v>
      </c>
      <c r="F132" s="954">
        <f>+F134+F135+F136</f>
        <v>28000</v>
      </c>
      <c r="G132" s="954">
        <f>+G134+G135+G136</f>
        <v>25500</v>
      </c>
      <c r="H132" s="942">
        <f>+H134+H135+H136</f>
        <v>30000</v>
      </c>
    </row>
    <row r="133" spans="1:8" ht="15.75" customHeight="1">
      <c r="A133" s="49"/>
      <c r="B133" s="861"/>
      <c r="C133" s="25" t="s">
        <v>557</v>
      </c>
      <c r="D133" s="862"/>
      <c r="E133" s="955"/>
      <c r="F133" s="955"/>
      <c r="G133" s="955"/>
      <c r="H133" s="943"/>
    </row>
    <row r="134" spans="2:8" ht="19.5" customHeight="1">
      <c r="B134" s="651" t="s">
        <v>850</v>
      </c>
      <c r="C134" s="26" t="s">
        <v>558</v>
      </c>
      <c r="D134" s="21" t="s">
        <v>182</v>
      </c>
      <c r="E134" s="12">
        <v>27000</v>
      </c>
      <c r="F134" s="12">
        <v>28000</v>
      </c>
      <c r="G134" s="12">
        <v>25500</v>
      </c>
      <c r="H134" s="163">
        <v>30000</v>
      </c>
    </row>
    <row r="135" spans="2:8" ht="24.75" customHeight="1">
      <c r="B135" s="651" t="s">
        <v>559</v>
      </c>
      <c r="C135" s="26" t="s">
        <v>851</v>
      </c>
      <c r="D135" s="21" t="s">
        <v>183</v>
      </c>
      <c r="E135" s="12"/>
      <c r="F135" s="12"/>
      <c r="G135" s="12"/>
      <c r="H135" s="163"/>
    </row>
    <row r="136" spans="2:8" ht="19.5" customHeight="1">
      <c r="B136" s="651">
        <v>481</v>
      </c>
      <c r="C136" s="26" t="s">
        <v>560</v>
      </c>
      <c r="D136" s="21" t="s">
        <v>184</v>
      </c>
      <c r="E136" s="12"/>
      <c r="F136" s="12"/>
      <c r="G136" s="12"/>
      <c r="H136" s="163"/>
    </row>
    <row r="137" spans="2:8" ht="36.75" customHeight="1">
      <c r="B137" s="651">
        <v>427</v>
      </c>
      <c r="C137" s="26" t="s">
        <v>561</v>
      </c>
      <c r="D137" s="21" t="s">
        <v>185</v>
      </c>
      <c r="E137" s="12"/>
      <c r="F137" s="12"/>
      <c r="G137" s="12"/>
      <c r="H137" s="163"/>
    </row>
    <row r="138" spans="1:8" ht="36.75" customHeight="1">
      <c r="A138" s="49"/>
      <c r="B138" s="650" t="s">
        <v>562</v>
      </c>
      <c r="C138" s="26" t="s">
        <v>563</v>
      </c>
      <c r="D138" s="21" t="s">
        <v>186</v>
      </c>
      <c r="E138" s="12"/>
      <c r="F138" s="12"/>
      <c r="G138" s="12"/>
      <c r="H138" s="163"/>
    </row>
    <row r="139" spans="1:8" ht="19.5" customHeight="1">
      <c r="A139" s="49"/>
      <c r="B139" s="861"/>
      <c r="C139" s="22" t="s">
        <v>564</v>
      </c>
      <c r="D139" s="862" t="s">
        <v>187</v>
      </c>
      <c r="E139" s="938"/>
      <c r="F139" s="938"/>
      <c r="G139" s="938"/>
      <c r="H139" s="940"/>
    </row>
    <row r="140" spans="1:8" ht="23.25" customHeight="1">
      <c r="A140" s="49"/>
      <c r="B140" s="861"/>
      <c r="C140" s="23" t="s">
        <v>565</v>
      </c>
      <c r="D140" s="862"/>
      <c r="E140" s="939"/>
      <c r="F140" s="939"/>
      <c r="G140" s="939"/>
      <c r="H140" s="941"/>
    </row>
    <row r="141" spans="1:8" ht="19.5" customHeight="1">
      <c r="A141" s="49"/>
      <c r="B141" s="861"/>
      <c r="C141" s="22" t="s">
        <v>566</v>
      </c>
      <c r="D141" s="862" t="s">
        <v>188</v>
      </c>
      <c r="E141" s="938">
        <f>+E77+E92+E109+E110+E111-E139</f>
        <v>1012600</v>
      </c>
      <c r="F141" s="938">
        <f>+F77+F92+F109+F110+F111-F139</f>
        <v>1028400</v>
      </c>
      <c r="G141" s="938">
        <f>+G77+G92+G109+G110+G111-G139</f>
        <v>1038200</v>
      </c>
      <c r="H141" s="940">
        <f>+H77+H92+H109+H110+H111-H139</f>
        <v>1043200</v>
      </c>
    </row>
    <row r="142" spans="1:8" ht="14.25" customHeight="1">
      <c r="A142" s="49"/>
      <c r="B142" s="861"/>
      <c r="C142" s="23" t="s">
        <v>567</v>
      </c>
      <c r="D142" s="862"/>
      <c r="E142" s="939"/>
      <c r="F142" s="939"/>
      <c r="G142" s="939"/>
      <c r="H142" s="941"/>
    </row>
    <row r="143" spans="1:8" ht="19.5" customHeight="1" thickBot="1">
      <c r="A143" s="49"/>
      <c r="B143" s="654">
        <v>89</v>
      </c>
      <c r="C143" s="32" t="s">
        <v>568</v>
      </c>
      <c r="D143" s="33" t="s">
        <v>189</v>
      </c>
      <c r="E143" s="11">
        <v>50000</v>
      </c>
      <c r="F143" s="11">
        <v>50000</v>
      </c>
      <c r="G143" s="11">
        <v>50000</v>
      </c>
      <c r="H143" s="164">
        <v>50000</v>
      </c>
    </row>
  </sheetData>
  <sheetProtection/>
  <mergeCells count="113">
    <mergeCell ref="G62:G63"/>
    <mergeCell ref="H62:H63"/>
    <mergeCell ref="E132:E133"/>
    <mergeCell ref="F132:F133"/>
    <mergeCell ref="G132:G133"/>
    <mergeCell ref="H132:H133"/>
    <mergeCell ref="G92:G93"/>
    <mergeCell ref="H92:H93"/>
    <mergeCell ref="H94:H95"/>
    <mergeCell ref="H124:H125"/>
    <mergeCell ref="D9:D10"/>
    <mergeCell ref="B11:B12"/>
    <mergeCell ref="D11:D12"/>
    <mergeCell ref="G99:G100"/>
    <mergeCell ref="E124:E125"/>
    <mergeCell ref="F124:F125"/>
    <mergeCell ref="G124:G125"/>
    <mergeCell ref="G94:G95"/>
    <mergeCell ref="B18:B19"/>
    <mergeCell ref="D18:D19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B57:B58"/>
    <mergeCell ref="D57:D58"/>
    <mergeCell ref="B62:B63"/>
    <mergeCell ref="D62:D63"/>
    <mergeCell ref="G77:G78"/>
    <mergeCell ref="H77:H78"/>
    <mergeCell ref="B77:B78"/>
    <mergeCell ref="D77:D78"/>
    <mergeCell ref="E62:E63"/>
    <mergeCell ref="F62:F63"/>
    <mergeCell ref="B92:B93"/>
    <mergeCell ref="D92:D93"/>
    <mergeCell ref="E77:E78"/>
    <mergeCell ref="F77:F78"/>
    <mergeCell ref="E92:E93"/>
    <mergeCell ref="F92:F93"/>
    <mergeCell ref="B94:B95"/>
    <mergeCell ref="D94:D95"/>
    <mergeCell ref="B99:B100"/>
    <mergeCell ref="D99:D100"/>
    <mergeCell ref="G41:G42"/>
    <mergeCell ref="H41:H42"/>
    <mergeCell ref="G50:G51"/>
    <mergeCell ref="H50:H51"/>
    <mergeCell ref="G57:G58"/>
    <mergeCell ref="H57:H58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124:B125"/>
    <mergeCell ref="D124:D125"/>
    <mergeCell ref="B132:B133"/>
    <mergeCell ref="D132:D133"/>
    <mergeCell ref="G11:G12"/>
    <mergeCell ref="H11:H12"/>
    <mergeCell ref="G18:G19"/>
    <mergeCell ref="H18:H19"/>
    <mergeCell ref="G28:G29"/>
    <mergeCell ref="H28:H29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E141:E142"/>
    <mergeCell ref="F141:F142"/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139:E140"/>
    <mergeCell ref="F139:F140"/>
    <mergeCell ref="G139:G140"/>
    <mergeCell ref="H139:H140"/>
    <mergeCell ref="F114:F115"/>
    <mergeCell ref="G114:G115"/>
    <mergeCell ref="H114:H11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8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81"/>
  <sheetViews>
    <sheetView showGridLines="0" zoomScalePageLayoutView="0" workbookViewId="0" topLeftCell="A49">
      <selection activeCell="E30" sqref="E30"/>
    </sheetView>
  </sheetViews>
  <sheetFormatPr defaultColWidth="9.140625" defaultRowHeight="12.75"/>
  <cols>
    <col min="1" max="1" width="3.00390625" style="53" customWidth="1"/>
    <col min="2" max="2" width="18.7109375" style="53" customWidth="1"/>
    <col min="3" max="3" width="69.7109375" style="53" customWidth="1"/>
    <col min="4" max="4" width="9.140625" style="53" customWidth="1"/>
    <col min="5" max="8" width="15.7109375" style="3" customWidth="1"/>
    <col min="9" max="16384" width="9.140625" style="53" customWidth="1"/>
  </cols>
  <sheetData>
    <row r="1" spans="8:10" ht="15.75">
      <c r="H1" s="153" t="s">
        <v>761</v>
      </c>
      <c r="I1" s="63"/>
      <c r="J1" s="63"/>
    </row>
    <row r="2" spans="2:8" ht="20.25" customHeight="1">
      <c r="B2" s="874" t="s">
        <v>572</v>
      </c>
      <c r="C2" s="874"/>
      <c r="D2" s="874"/>
      <c r="E2" s="874"/>
      <c r="F2" s="874"/>
      <c r="G2" s="874"/>
      <c r="H2" s="874"/>
    </row>
    <row r="3" spans="2:8" ht="14.25" customHeight="1">
      <c r="B3" s="874" t="s">
        <v>762</v>
      </c>
      <c r="C3" s="874"/>
      <c r="D3" s="874"/>
      <c r="E3" s="874"/>
      <c r="F3" s="874"/>
      <c r="G3" s="874"/>
      <c r="H3" s="874"/>
    </row>
    <row r="4" spans="2:8" ht="15.75">
      <c r="B4" s="268"/>
      <c r="C4" s="268"/>
      <c r="D4" s="268"/>
      <c r="E4" s="669"/>
      <c r="F4" s="669"/>
      <c r="G4" s="669"/>
      <c r="H4" s="670" t="s">
        <v>192</v>
      </c>
    </row>
    <row r="5" spans="2:8" ht="2.25" customHeight="1" thickBot="1">
      <c r="B5" s="268"/>
      <c r="C5" s="268"/>
      <c r="D5" s="268"/>
      <c r="E5" s="9"/>
      <c r="F5" s="9"/>
      <c r="G5" s="9"/>
      <c r="H5" s="154"/>
    </row>
    <row r="6" spans="1:8" ht="15.75">
      <c r="A6" s="59"/>
      <c r="B6" s="960" t="s">
        <v>251</v>
      </c>
      <c r="C6" s="962" t="s">
        <v>252</v>
      </c>
      <c r="D6" s="962" t="s">
        <v>37</v>
      </c>
      <c r="E6" s="957" t="s">
        <v>60</v>
      </c>
      <c r="F6" s="958"/>
      <c r="G6" s="958"/>
      <c r="H6" s="959"/>
    </row>
    <row r="7" spans="1:8" ht="31.5" customHeight="1">
      <c r="A7" s="59"/>
      <c r="B7" s="961"/>
      <c r="C7" s="963"/>
      <c r="D7" s="963"/>
      <c r="E7" s="631" t="s">
        <v>767</v>
      </c>
      <c r="F7" s="631" t="s">
        <v>768</v>
      </c>
      <c r="G7" s="631" t="s">
        <v>769</v>
      </c>
      <c r="H7" s="632" t="s">
        <v>770</v>
      </c>
    </row>
    <row r="8" spans="1:8" ht="14.25" customHeight="1" thickBot="1">
      <c r="A8" s="59"/>
      <c r="B8" s="34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61">
        <v>7</v>
      </c>
    </row>
    <row r="9" spans="1:8" ht="19.5" customHeight="1">
      <c r="A9" s="59"/>
      <c r="B9" s="969"/>
      <c r="C9" s="60" t="s">
        <v>573</v>
      </c>
      <c r="D9" s="878">
        <v>1001</v>
      </c>
      <c r="E9" s="964">
        <f>+E11+E14+E17+E18-E19+E20+E21</f>
        <v>174000</v>
      </c>
      <c r="F9" s="964">
        <f>+F11+F14+F17+F18-F19+F20+F21</f>
        <v>340000</v>
      </c>
      <c r="G9" s="964">
        <f>+G11+G14+G17+G18-G19+G20+G21</f>
        <v>497000</v>
      </c>
      <c r="H9" s="966">
        <f>+H11+H14+H17+H18-H19+H20+H21</f>
        <v>650944</v>
      </c>
    </row>
    <row r="10" spans="1:8" ht="12" customHeight="1">
      <c r="A10" s="59"/>
      <c r="B10" s="968"/>
      <c r="C10" s="23" t="s">
        <v>574</v>
      </c>
      <c r="D10" s="873"/>
      <c r="E10" s="965"/>
      <c r="F10" s="965"/>
      <c r="G10" s="965"/>
      <c r="H10" s="967"/>
    </row>
    <row r="11" spans="1:8" ht="19.5" customHeight="1">
      <c r="A11" s="59"/>
      <c r="B11" s="35">
        <v>60</v>
      </c>
      <c r="C11" s="26" t="s">
        <v>575</v>
      </c>
      <c r="D11" s="56">
        <v>1002</v>
      </c>
      <c r="E11" s="162">
        <f>+E12+E13</f>
        <v>0</v>
      </c>
      <c r="F11" s="162">
        <f>+F12+F13</f>
        <v>0</v>
      </c>
      <c r="G11" s="162">
        <f>+G12+G13</f>
        <v>0</v>
      </c>
      <c r="H11" s="163">
        <f>+H12+H13</f>
        <v>0</v>
      </c>
    </row>
    <row r="12" spans="1:8" ht="19.5" customHeight="1">
      <c r="A12" s="59"/>
      <c r="B12" s="35" t="s">
        <v>576</v>
      </c>
      <c r="C12" s="26" t="s">
        <v>577</v>
      </c>
      <c r="D12" s="56">
        <v>1003</v>
      </c>
      <c r="E12" s="12"/>
      <c r="F12" s="12"/>
      <c r="G12" s="12"/>
      <c r="H12" s="163"/>
    </row>
    <row r="13" spans="1:8" ht="19.5" customHeight="1">
      <c r="A13" s="59"/>
      <c r="B13" s="35" t="s">
        <v>578</v>
      </c>
      <c r="C13" s="26" t="s">
        <v>579</v>
      </c>
      <c r="D13" s="56">
        <v>1004</v>
      </c>
      <c r="E13" s="12"/>
      <c r="F13" s="12"/>
      <c r="G13" s="12"/>
      <c r="H13" s="163"/>
    </row>
    <row r="14" spans="1:8" ht="19.5" customHeight="1">
      <c r="A14" s="59"/>
      <c r="B14" s="35">
        <v>61</v>
      </c>
      <c r="C14" s="26" t="s">
        <v>580</v>
      </c>
      <c r="D14" s="56">
        <v>1005</v>
      </c>
      <c r="E14" s="12">
        <v>166000</v>
      </c>
      <c r="F14" s="12">
        <f>+F15+F16</f>
        <v>325000</v>
      </c>
      <c r="G14" s="12">
        <f>+G15+G16</f>
        <v>477000</v>
      </c>
      <c r="H14" s="163">
        <f>+H15+H16</f>
        <v>625944</v>
      </c>
    </row>
    <row r="15" spans="1:8" ht="19.5" customHeight="1">
      <c r="A15" s="59"/>
      <c r="B15" s="35" t="s">
        <v>581</v>
      </c>
      <c r="C15" s="26" t="s">
        <v>582</v>
      </c>
      <c r="D15" s="56">
        <v>1006</v>
      </c>
      <c r="E15" s="12">
        <v>166000</v>
      </c>
      <c r="F15" s="12">
        <v>325000</v>
      </c>
      <c r="G15" s="12">
        <v>477000</v>
      </c>
      <c r="H15" s="163">
        <v>625944</v>
      </c>
    </row>
    <row r="16" spans="1:8" ht="19.5" customHeight="1">
      <c r="A16" s="59"/>
      <c r="B16" s="35" t="s">
        <v>583</v>
      </c>
      <c r="C16" s="26" t="s">
        <v>584</v>
      </c>
      <c r="D16" s="56">
        <v>1007</v>
      </c>
      <c r="E16" s="12"/>
      <c r="F16" s="12"/>
      <c r="G16" s="12"/>
      <c r="H16" s="163"/>
    </row>
    <row r="17" spans="1:8" ht="19.5" customHeight="1">
      <c r="A17" s="59"/>
      <c r="B17" s="35">
        <v>62</v>
      </c>
      <c r="C17" s="26" t="s">
        <v>585</v>
      </c>
      <c r="D17" s="56">
        <v>1008</v>
      </c>
      <c r="E17" s="12"/>
      <c r="F17" s="12"/>
      <c r="G17" s="12"/>
      <c r="H17" s="163"/>
    </row>
    <row r="18" spans="1:8" ht="19.5" customHeight="1">
      <c r="A18" s="59"/>
      <c r="B18" s="35">
        <v>630</v>
      </c>
      <c r="C18" s="26" t="s">
        <v>586</v>
      </c>
      <c r="D18" s="56">
        <v>1009</v>
      </c>
      <c r="E18" s="12"/>
      <c r="F18" s="12"/>
      <c r="G18" s="12"/>
      <c r="H18" s="163"/>
    </row>
    <row r="19" spans="1:8" ht="19.5" customHeight="1">
      <c r="A19" s="59"/>
      <c r="B19" s="35">
        <v>631</v>
      </c>
      <c r="C19" s="26" t="s">
        <v>587</v>
      </c>
      <c r="D19" s="56">
        <v>1010</v>
      </c>
      <c r="E19" s="12"/>
      <c r="F19" s="12"/>
      <c r="G19" s="12"/>
      <c r="H19" s="163"/>
    </row>
    <row r="20" spans="1:8" ht="19.5" customHeight="1">
      <c r="A20" s="59"/>
      <c r="B20" s="35" t="s">
        <v>588</v>
      </c>
      <c r="C20" s="26" t="s">
        <v>589</v>
      </c>
      <c r="D20" s="56">
        <v>1011</v>
      </c>
      <c r="E20" s="12">
        <v>8000</v>
      </c>
      <c r="F20" s="12">
        <v>15000</v>
      </c>
      <c r="G20" s="12">
        <v>20000</v>
      </c>
      <c r="H20" s="163">
        <v>25000</v>
      </c>
    </row>
    <row r="21" spans="1:8" ht="25.5" customHeight="1">
      <c r="A21" s="59"/>
      <c r="B21" s="35" t="s">
        <v>590</v>
      </c>
      <c r="C21" s="26" t="s">
        <v>591</v>
      </c>
      <c r="D21" s="56">
        <v>1012</v>
      </c>
      <c r="E21" s="12"/>
      <c r="F21" s="12"/>
      <c r="G21" s="12"/>
      <c r="H21" s="163"/>
    </row>
    <row r="22" spans="1:8" ht="19.5" customHeight="1">
      <c r="A22" s="59"/>
      <c r="B22" s="35"/>
      <c r="C22" s="20" t="s">
        <v>592</v>
      </c>
      <c r="D22" s="56">
        <v>1013</v>
      </c>
      <c r="E22" s="12">
        <f>+E23+E24+E25+E29+E30+E31+E32+E33</f>
        <v>171300</v>
      </c>
      <c r="F22" s="12">
        <f>+F23+F24+F25+F29+F30+F31+F32+F33</f>
        <v>335900</v>
      </c>
      <c r="G22" s="12">
        <f>+G23+G24+G25+G29+G30+G31+G32+G33</f>
        <v>486500</v>
      </c>
      <c r="H22" s="163">
        <f>+H23+H24+H25+H29+H30+H31+H32+H33</f>
        <v>639844</v>
      </c>
    </row>
    <row r="23" spans="1:8" ht="19.5" customHeight="1">
      <c r="A23" s="59"/>
      <c r="B23" s="35">
        <v>50</v>
      </c>
      <c r="C23" s="26" t="s">
        <v>593</v>
      </c>
      <c r="D23" s="56">
        <v>1014</v>
      </c>
      <c r="E23" s="12"/>
      <c r="F23" s="12"/>
      <c r="G23" s="12"/>
      <c r="H23" s="163"/>
    </row>
    <row r="24" spans="1:8" ht="19.5" customHeight="1">
      <c r="A24" s="59"/>
      <c r="B24" s="35">
        <v>51</v>
      </c>
      <c r="C24" s="26" t="s">
        <v>594</v>
      </c>
      <c r="D24" s="56">
        <v>1015</v>
      </c>
      <c r="E24" s="12">
        <v>80000</v>
      </c>
      <c r="F24" s="12">
        <v>150000</v>
      </c>
      <c r="G24" s="12">
        <v>200000</v>
      </c>
      <c r="H24" s="163">
        <v>255910</v>
      </c>
    </row>
    <row r="25" spans="1:8" ht="25.5" customHeight="1">
      <c r="A25" s="59"/>
      <c r="B25" s="35">
        <v>52</v>
      </c>
      <c r="C25" s="26" t="s">
        <v>595</v>
      </c>
      <c r="D25" s="56">
        <v>1016</v>
      </c>
      <c r="E25" s="12">
        <f>+E26+E27+E28</f>
        <v>45000</v>
      </c>
      <c r="F25" s="12">
        <f>+F26+F27+F28</f>
        <v>90300</v>
      </c>
      <c r="G25" s="12">
        <f>+G26+G27+G28</f>
        <v>135600</v>
      </c>
      <c r="H25" s="163">
        <f>+H26+H27+H28</f>
        <v>179844</v>
      </c>
    </row>
    <row r="26" spans="1:8" ht="19.5" customHeight="1">
      <c r="A26" s="59"/>
      <c r="B26" s="35">
        <v>520</v>
      </c>
      <c r="C26" s="26" t="s">
        <v>596</v>
      </c>
      <c r="D26" s="56">
        <v>1017</v>
      </c>
      <c r="E26" s="12">
        <v>29000</v>
      </c>
      <c r="F26" s="12">
        <v>58000</v>
      </c>
      <c r="G26" s="12">
        <v>87000</v>
      </c>
      <c r="H26" s="163">
        <v>116000</v>
      </c>
    </row>
    <row r="27" spans="1:8" ht="19.5" customHeight="1">
      <c r="A27" s="59"/>
      <c r="B27" s="35">
        <v>521</v>
      </c>
      <c r="C27" s="26" t="s">
        <v>597</v>
      </c>
      <c r="D27" s="56">
        <v>1018</v>
      </c>
      <c r="E27" s="12">
        <v>4800</v>
      </c>
      <c r="F27" s="12">
        <v>9600</v>
      </c>
      <c r="G27" s="12">
        <v>14500</v>
      </c>
      <c r="H27" s="163">
        <v>19314</v>
      </c>
    </row>
    <row r="28" spans="1:8" ht="19.5" customHeight="1">
      <c r="A28" s="59"/>
      <c r="B28" s="35" t="s">
        <v>855</v>
      </c>
      <c r="C28" s="26" t="s">
        <v>599</v>
      </c>
      <c r="D28" s="56">
        <v>1019</v>
      </c>
      <c r="E28" s="12">
        <v>11200</v>
      </c>
      <c r="F28" s="12">
        <v>22700</v>
      </c>
      <c r="G28" s="12">
        <v>34100</v>
      </c>
      <c r="H28" s="163">
        <v>44530</v>
      </c>
    </row>
    <row r="29" spans="1:8" ht="19.5" customHeight="1">
      <c r="A29" s="59"/>
      <c r="B29" s="35">
        <v>540</v>
      </c>
      <c r="C29" s="26" t="s">
        <v>600</v>
      </c>
      <c r="D29" s="56">
        <v>1020</v>
      </c>
      <c r="E29" s="12">
        <v>8000</v>
      </c>
      <c r="F29" s="12">
        <v>17000</v>
      </c>
      <c r="G29" s="12">
        <v>26000</v>
      </c>
      <c r="H29" s="163">
        <v>35000</v>
      </c>
    </row>
    <row r="30" spans="1:8" ht="25.5" customHeight="1">
      <c r="A30" s="59"/>
      <c r="B30" s="35" t="s">
        <v>601</v>
      </c>
      <c r="C30" s="26" t="s">
        <v>602</v>
      </c>
      <c r="D30" s="56">
        <v>1021</v>
      </c>
      <c r="E30" s="12"/>
      <c r="F30" s="12"/>
      <c r="G30" s="12"/>
      <c r="H30" s="163"/>
    </row>
    <row r="31" spans="1:8" ht="19.5" customHeight="1">
      <c r="A31" s="59"/>
      <c r="B31" s="35">
        <v>53</v>
      </c>
      <c r="C31" s="26" t="s">
        <v>603</v>
      </c>
      <c r="D31" s="56">
        <v>1022</v>
      </c>
      <c r="E31" s="12">
        <v>30000</v>
      </c>
      <c r="F31" s="12">
        <v>62000</v>
      </c>
      <c r="G31" s="12">
        <v>100000</v>
      </c>
      <c r="H31" s="163">
        <v>134710</v>
      </c>
    </row>
    <row r="32" spans="1:8" ht="19.5" customHeight="1">
      <c r="A32" s="59"/>
      <c r="B32" s="35" t="s">
        <v>604</v>
      </c>
      <c r="C32" s="26" t="s">
        <v>605</v>
      </c>
      <c r="D32" s="56">
        <v>1023</v>
      </c>
      <c r="E32" s="12"/>
      <c r="F32" s="12"/>
      <c r="G32" s="12">
        <v>0</v>
      </c>
      <c r="H32" s="163">
        <v>500</v>
      </c>
    </row>
    <row r="33" spans="1:8" ht="19.5" customHeight="1">
      <c r="A33" s="59"/>
      <c r="B33" s="35">
        <v>55</v>
      </c>
      <c r="C33" s="26" t="s">
        <v>606</v>
      </c>
      <c r="D33" s="56">
        <v>1024</v>
      </c>
      <c r="E33" s="12">
        <v>8300</v>
      </c>
      <c r="F33" s="12">
        <v>16600</v>
      </c>
      <c r="G33" s="12">
        <v>24900</v>
      </c>
      <c r="H33" s="163">
        <v>33880</v>
      </c>
    </row>
    <row r="34" spans="1:8" ht="19.5" customHeight="1">
      <c r="A34" s="59"/>
      <c r="B34" s="35"/>
      <c r="C34" s="20" t="s">
        <v>607</v>
      </c>
      <c r="D34" s="56">
        <v>1025</v>
      </c>
      <c r="E34" s="12">
        <f>+IF(E9-E22&gt;=0,E9-E22,0)</f>
        <v>2700</v>
      </c>
      <c r="F34" s="12">
        <f>+IF(F9-F22&gt;=0,F9-F22,0)</f>
        <v>4100</v>
      </c>
      <c r="G34" s="12">
        <f>+IF(G9-G22&gt;=0,G9-G22,0)</f>
        <v>10500</v>
      </c>
      <c r="H34" s="163">
        <f>+IF(H9-H22&gt;=0,H9-H22,0)</f>
        <v>11100</v>
      </c>
    </row>
    <row r="35" spans="1:8" ht="19.5" customHeight="1">
      <c r="A35" s="59"/>
      <c r="B35" s="35"/>
      <c r="C35" s="20" t="s">
        <v>608</v>
      </c>
      <c r="D35" s="56">
        <v>1026</v>
      </c>
      <c r="E35" s="12">
        <f>+IF(E22-E9&gt;=0,E22-E9,0)</f>
        <v>0</v>
      </c>
      <c r="F35" s="12">
        <f>+IF(F22-F9&gt;=0,F22-F9,0)</f>
        <v>0</v>
      </c>
      <c r="G35" s="12">
        <f>+IF(G22-G9&gt;=0,G22-G9,0)</f>
        <v>0</v>
      </c>
      <c r="H35" s="163">
        <f>+IF(H22-H9&gt;=0,H22-H9,0)</f>
        <v>0</v>
      </c>
    </row>
    <row r="36" spans="1:8" ht="19.5" customHeight="1">
      <c r="A36" s="59"/>
      <c r="B36" s="968"/>
      <c r="C36" s="22" t="s">
        <v>609</v>
      </c>
      <c r="D36" s="873">
        <v>1027</v>
      </c>
      <c r="E36" s="954">
        <f>+E38+E39+E40+E41</f>
        <v>1500</v>
      </c>
      <c r="F36" s="954">
        <f>+F38+F39+F40+F41</f>
        <v>2500</v>
      </c>
      <c r="G36" s="954">
        <f>+G38+G39+G40+G41</f>
        <v>3700</v>
      </c>
      <c r="H36" s="942">
        <f>+H38+H39+H40+H41</f>
        <v>5000</v>
      </c>
    </row>
    <row r="37" spans="1:8" ht="10.5" customHeight="1">
      <c r="A37" s="59"/>
      <c r="B37" s="968"/>
      <c r="C37" s="23" t="s">
        <v>610</v>
      </c>
      <c r="D37" s="873"/>
      <c r="E37" s="955"/>
      <c r="F37" s="955"/>
      <c r="G37" s="955"/>
      <c r="H37" s="943"/>
    </row>
    <row r="38" spans="1:8" ht="24" customHeight="1">
      <c r="A38" s="59"/>
      <c r="B38" s="35" t="s">
        <v>611</v>
      </c>
      <c r="C38" s="26" t="s">
        <v>612</v>
      </c>
      <c r="D38" s="56">
        <v>1028</v>
      </c>
      <c r="E38" s="12"/>
      <c r="F38" s="12"/>
      <c r="G38" s="12"/>
      <c r="H38" s="163"/>
    </row>
    <row r="39" spans="1:8" ht="19.5" customHeight="1">
      <c r="A39" s="59"/>
      <c r="B39" s="35">
        <v>662</v>
      </c>
      <c r="C39" s="26" t="s">
        <v>613</v>
      </c>
      <c r="D39" s="56">
        <v>1029</v>
      </c>
      <c r="E39" s="12">
        <v>1500</v>
      </c>
      <c r="F39" s="12">
        <v>2500</v>
      </c>
      <c r="G39" s="12">
        <v>3700</v>
      </c>
      <c r="H39" s="163">
        <v>5000</v>
      </c>
    </row>
    <row r="40" spans="1:8" ht="19.5" customHeight="1">
      <c r="A40" s="59"/>
      <c r="B40" s="35" t="s">
        <v>103</v>
      </c>
      <c r="C40" s="26" t="s">
        <v>614</v>
      </c>
      <c r="D40" s="56">
        <v>1030</v>
      </c>
      <c r="E40" s="12"/>
      <c r="F40" s="12"/>
      <c r="G40" s="12"/>
      <c r="H40" s="163"/>
    </row>
    <row r="41" spans="1:8" ht="19.5" customHeight="1">
      <c r="A41" s="59"/>
      <c r="B41" s="35" t="s">
        <v>615</v>
      </c>
      <c r="C41" s="26" t="s">
        <v>616</v>
      </c>
      <c r="D41" s="56">
        <v>1031</v>
      </c>
      <c r="E41" s="12"/>
      <c r="F41" s="12"/>
      <c r="G41" s="12"/>
      <c r="H41" s="163"/>
    </row>
    <row r="42" spans="1:8" ht="19.5" customHeight="1">
      <c r="A42" s="59"/>
      <c r="B42" s="968"/>
      <c r="C42" s="22" t="s">
        <v>617</v>
      </c>
      <c r="D42" s="873">
        <v>1032</v>
      </c>
      <c r="E42" s="954">
        <f>+E44+E45+E46+E47</f>
        <v>800</v>
      </c>
      <c r="F42" s="954">
        <f>+F44+F45+F46+F47</f>
        <v>1600</v>
      </c>
      <c r="G42" s="954">
        <f>+G44+G45+G46+G47</f>
        <v>2500</v>
      </c>
      <c r="H42" s="942">
        <f>+H44+H45+H46+H47</f>
        <v>3300</v>
      </c>
    </row>
    <row r="43" spans="1:8" ht="10.5" customHeight="1">
      <c r="A43" s="59"/>
      <c r="B43" s="968"/>
      <c r="C43" s="23" t="s">
        <v>618</v>
      </c>
      <c r="D43" s="873"/>
      <c r="E43" s="955"/>
      <c r="F43" s="955"/>
      <c r="G43" s="955"/>
      <c r="H43" s="943"/>
    </row>
    <row r="44" spans="1:8" ht="27.75" customHeight="1">
      <c r="A44" s="59"/>
      <c r="B44" s="35" t="s">
        <v>619</v>
      </c>
      <c r="C44" s="26" t="s">
        <v>620</v>
      </c>
      <c r="D44" s="56">
        <v>1033</v>
      </c>
      <c r="E44" s="12"/>
      <c r="F44" s="12"/>
      <c r="G44" s="12"/>
      <c r="H44" s="163"/>
    </row>
    <row r="45" spans="1:8" ht="19.5" customHeight="1">
      <c r="A45" s="59"/>
      <c r="B45" s="35">
        <v>562</v>
      </c>
      <c r="C45" s="26" t="s">
        <v>621</v>
      </c>
      <c r="D45" s="56">
        <v>1034</v>
      </c>
      <c r="E45" s="12">
        <v>800</v>
      </c>
      <c r="F45" s="12">
        <v>1600</v>
      </c>
      <c r="G45" s="12">
        <v>2500</v>
      </c>
      <c r="H45" s="163">
        <v>3000</v>
      </c>
    </row>
    <row r="46" spans="1:8" ht="19.5" customHeight="1">
      <c r="A46" s="59"/>
      <c r="B46" s="35" t="s">
        <v>128</v>
      </c>
      <c r="C46" s="26" t="s">
        <v>622</v>
      </c>
      <c r="D46" s="56">
        <v>1035</v>
      </c>
      <c r="E46" s="12"/>
      <c r="F46" s="12"/>
      <c r="G46" s="12">
        <v>0</v>
      </c>
      <c r="H46" s="163">
        <v>100</v>
      </c>
    </row>
    <row r="47" spans="1:8" ht="19.5" customHeight="1">
      <c r="A47" s="59"/>
      <c r="B47" s="35" t="s">
        <v>623</v>
      </c>
      <c r="C47" s="26" t="s">
        <v>624</v>
      </c>
      <c r="D47" s="56">
        <v>1036</v>
      </c>
      <c r="E47" s="12"/>
      <c r="F47" s="12"/>
      <c r="G47" s="12">
        <v>0</v>
      </c>
      <c r="H47" s="163">
        <v>200</v>
      </c>
    </row>
    <row r="48" spans="1:8" ht="19.5" customHeight="1">
      <c r="A48" s="59"/>
      <c r="B48" s="35"/>
      <c r="C48" s="20" t="s">
        <v>625</v>
      </c>
      <c r="D48" s="56">
        <v>1037</v>
      </c>
      <c r="E48" s="12">
        <f>+IF(E36-E42&gt;=0,E36-E42,0)</f>
        <v>700</v>
      </c>
      <c r="F48" s="12">
        <f>+IF(F36-F42&gt;=0,F36-F42,0)</f>
        <v>900</v>
      </c>
      <c r="G48" s="12">
        <f>+IF(G36-G42&gt;=0,G36-G42,0)</f>
        <v>1200</v>
      </c>
      <c r="H48" s="163">
        <f>+IF(H36-H42&gt;=0,H36-H42,0)</f>
        <v>1700</v>
      </c>
    </row>
    <row r="49" spans="1:8" ht="19.5" customHeight="1">
      <c r="A49" s="59"/>
      <c r="B49" s="35"/>
      <c r="C49" s="20" t="s">
        <v>626</v>
      </c>
      <c r="D49" s="56">
        <v>1038</v>
      </c>
      <c r="E49" s="12">
        <f>+IF(E42-E36&gt;=0,E42-E36,0)</f>
        <v>0</v>
      </c>
      <c r="F49" s="12">
        <f>+IF(F42-F36&gt;=0,F42-F36,0)</f>
        <v>0</v>
      </c>
      <c r="G49" s="12">
        <f>+IF(G42-G36&gt;=0,G42-G36,0)</f>
        <v>0</v>
      </c>
      <c r="H49" s="163">
        <f>+IF(H42-H36&gt;=0,H42-H36,0)</f>
        <v>0</v>
      </c>
    </row>
    <row r="50" spans="1:8" ht="28.5" customHeight="1">
      <c r="A50" s="59"/>
      <c r="B50" s="35" t="s">
        <v>627</v>
      </c>
      <c r="C50" s="20" t="s">
        <v>628</v>
      </c>
      <c r="D50" s="56">
        <v>1039</v>
      </c>
      <c r="E50" s="12">
        <v>1500</v>
      </c>
      <c r="F50" s="12">
        <v>3000</v>
      </c>
      <c r="G50" s="12">
        <v>4500</v>
      </c>
      <c r="H50" s="163">
        <v>6000</v>
      </c>
    </row>
    <row r="51" spans="1:8" ht="30" customHeight="1">
      <c r="A51" s="59"/>
      <c r="B51" s="35" t="s">
        <v>629</v>
      </c>
      <c r="C51" s="20" t="s">
        <v>630</v>
      </c>
      <c r="D51" s="56">
        <v>1040</v>
      </c>
      <c r="E51" s="12">
        <v>5000</v>
      </c>
      <c r="F51" s="12">
        <v>8300</v>
      </c>
      <c r="G51" s="12">
        <v>12500</v>
      </c>
      <c r="H51" s="163">
        <v>14100</v>
      </c>
    </row>
    <row r="52" spans="1:8" ht="19.5" customHeight="1">
      <c r="A52" s="59"/>
      <c r="B52" s="35">
        <v>67</v>
      </c>
      <c r="C52" s="20" t="s">
        <v>631</v>
      </c>
      <c r="D52" s="56">
        <v>1041</v>
      </c>
      <c r="E52" s="12">
        <v>1000</v>
      </c>
      <c r="F52" s="12">
        <v>2300</v>
      </c>
      <c r="G52" s="12">
        <v>2800</v>
      </c>
      <c r="H52" s="163">
        <v>3800</v>
      </c>
    </row>
    <row r="53" spans="1:8" ht="19.5" customHeight="1">
      <c r="A53" s="59"/>
      <c r="B53" s="35">
        <v>57</v>
      </c>
      <c r="C53" s="20" t="s">
        <v>632</v>
      </c>
      <c r="D53" s="56">
        <v>1042</v>
      </c>
      <c r="E53" s="12">
        <v>500</v>
      </c>
      <c r="F53" s="12">
        <v>1000</v>
      </c>
      <c r="G53" s="12">
        <v>3000</v>
      </c>
      <c r="H53" s="163">
        <v>4000</v>
      </c>
    </row>
    <row r="54" spans="1:8" ht="19.5" customHeight="1">
      <c r="A54" s="59"/>
      <c r="B54" s="968"/>
      <c r="C54" s="22" t="s">
        <v>633</v>
      </c>
      <c r="D54" s="873">
        <v>1043</v>
      </c>
      <c r="E54" s="954">
        <f>+E9+E36+E50+E52</f>
        <v>178000</v>
      </c>
      <c r="F54" s="954">
        <f>+F9+F36+F50+F52</f>
        <v>347800</v>
      </c>
      <c r="G54" s="954">
        <f>+G9+G36+G50+G52</f>
        <v>508000</v>
      </c>
      <c r="H54" s="942">
        <f>+H9+H36+H50+H52</f>
        <v>665744</v>
      </c>
    </row>
    <row r="55" spans="1:8" ht="12" customHeight="1">
      <c r="A55" s="59"/>
      <c r="B55" s="968"/>
      <c r="C55" s="23" t="s">
        <v>634</v>
      </c>
      <c r="D55" s="873"/>
      <c r="E55" s="955"/>
      <c r="F55" s="955"/>
      <c r="G55" s="955"/>
      <c r="H55" s="943"/>
    </row>
    <row r="56" spans="1:8" ht="19.5" customHeight="1">
      <c r="A56" s="59"/>
      <c r="B56" s="968"/>
      <c r="C56" s="22" t="s">
        <v>635</v>
      </c>
      <c r="D56" s="873">
        <v>1044</v>
      </c>
      <c r="E56" s="954">
        <f>+E22+E42+E51+E53</f>
        <v>177600</v>
      </c>
      <c r="F56" s="954">
        <f>+F22+F42+F51+F53</f>
        <v>346800</v>
      </c>
      <c r="G56" s="954">
        <f>+G22+G42+G51+G53</f>
        <v>504500</v>
      </c>
      <c r="H56" s="942">
        <f>+H22+H42+H51+H53</f>
        <v>661244</v>
      </c>
    </row>
    <row r="57" spans="1:8" ht="13.5" customHeight="1">
      <c r="A57" s="59"/>
      <c r="B57" s="968"/>
      <c r="C57" s="23" t="s">
        <v>636</v>
      </c>
      <c r="D57" s="873"/>
      <c r="E57" s="955"/>
      <c r="F57" s="955"/>
      <c r="G57" s="955"/>
      <c r="H57" s="943"/>
    </row>
    <row r="58" spans="1:8" ht="19.5" customHeight="1">
      <c r="A58" s="59"/>
      <c r="B58" s="35"/>
      <c r="C58" s="20" t="s">
        <v>637</v>
      </c>
      <c r="D58" s="56">
        <v>1045</v>
      </c>
      <c r="E58" s="12">
        <f>+IF(E54-E56&gt;=0,E54-E56,"")</f>
        <v>400</v>
      </c>
      <c r="F58" s="12">
        <f>+IF(F54-F56&gt;=0,F54-F56,"")</f>
        <v>1000</v>
      </c>
      <c r="G58" s="12">
        <f>+IF(G54-G56&gt;=0,G54-G56,"")</f>
        <v>3500</v>
      </c>
      <c r="H58" s="163">
        <f>+IF(H54-H56&gt;=0,H54-H56,"")</f>
        <v>4500</v>
      </c>
    </row>
    <row r="59" spans="1:8" ht="19.5" customHeight="1">
      <c r="A59" s="59"/>
      <c r="B59" s="35"/>
      <c r="C59" s="20" t="s">
        <v>638</v>
      </c>
      <c r="D59" s="56">
        <v>1046</v>
      </c>
      <c r="E59" s="12">
        <f>+IF(E56-E54&gt;=0,E56-E54,"")</f>
      </c>
      <c r="F59" s="12">
        <f>+IF(F56-F54&gt;=0,F56-F54,"")</f>
      </c>
      <c r="G59" s="12">
        <f>+IF(G56-G54&gt;=0,G56-G54,"")</f>
      </c>
      <c r="H59" s="163">
        <f>+IF(H56-H54&gt;=0,H56-H54,0)</f>
        <v>0</v>
      </c>
    </row>
    <row r="60" spans="1:8" ht="41.25" customHeight="1">
      <c r="A60" s="59"/>
      <c r="B60" s="35" t="s">
        <v>129</v>
      </c>
      <c r="C60" s="20" t="s">
        <v>639</v>
      </c>
      <c r="D60" s="56">
        <v>1047</v>
      </c>
      <c r="E60" s="12"/>
      <c r="F60" s="12"/>
      <c r="G60" s="12"/>
      <c r="H60" s="163"/>
    </row>
    <row r="61" spans="1:8" ht="42" customHeight="1">
      <c r="A61" s="59"/>
      <c r="B61" s="35" t="s">
        <v>640</v>
      </c>
      <c r="C61" s="20" t="s">
        <v>641</v>
      </c>
      <c r="D61" s="56">
        <v>1048</v>
      </c>
      <c r="E61" s="12"/>
      <c r="F61" s="12"/>
      <c r="G61" s="12">
        <v>0</v>
      </c>
      <c r="H61" s="163">
        <v>500</v>
      </c>
    </row>
    <row r="62" spans="1:8" ht="19.5" customHeight="1">
      <c r="A62" s="59"/>
      <c r="B62" s="968"/>
      <c r="C62" s="22" t="s">
        <v>642</v>
      </c>
      <c r="D62" s="873">
        <v>1049</v>
      </c>
      <c r="E62" s="954">
        <v>400</v>
      </c>
      <c r="F62" s="954">
        <v>1000</v>
      </c>
      <c r="G62" s="954">
        <v>3500</v>
      </c>
      <c r="H62" s="942">
        <f>+IF(H58-H59+H60-H61&gt;=0,H58-H59+H60-H61,0)</f>
        <v>4000</v>
      </c>
    </row>
    <row r="63" spans="1:8" ht="12.75" customHeight="1">
      <c r="A63" s="59"/>
      <c r="B63" s="968"/>
      <c r="C63" s="23" t="s">
        <v>643</v>
      </c>
      <c r="D63" s="873"/>
      <c r="E63" s="955"/>
      <c r="F63" s="955"/>
      <c r="G63" s="955"/>
      <c r="H63" s="943"/>
    </row>
    <row r="64" spans="1:8" ht="19.5" customHeight="1">
      <c r="A64" s="59"/>
      <c r="B64" s="968"/>
      <c r="C64" s="22" t="s">
        <v>644</v>
      </c>
      <c r="D64" s="873">
        <v>1050</v>
      </c>
      <c r="E64" s="954">
        <v>0</v>
      </c>
      <c r="F64" s="954">
        <v>0</v>
      </c>
      <c r="G64" s="954">
        <v>0</v>
      </c>
      <c r="H64" s="942">
        <f>+IF(H59-H58+H61-H60&gt;=0,H59-H58+H61-H60,0)</f>
        <v>0</v>
      </c>
    </row>
    <row r="65" spans="1:8" ht="10.5" customHeight="1">
      <c r="A65" s="59"/>
      <c r="B65" s="968"/>
      <c r="C65" s="23" t="s">
        <v>645</v>
      </c>
      <c r="D65" s="873"/>
      <c r="E65" s="955"/>
      <c r="F65" s="955"/>
      <c r="G65" s="955"/>
      <c r="H65" s="943"/>
    </row>
    <row r="66" spans="1:8" ht="19.5" customHeight="1">
      <c r="A66" s="59"/>
      <c r="B66" s="35"/>
      <c r="C66" s="20" t="s">
        <v>646</v>
      </c>
      <c r="D66" s="56"/>
      <c r="E66" s="12"/>
      <c r="F66" s="12"/>
      <c r="G66" s="12"/>
      <c r="H66" s="163"/>
    </row>
    <row r="67" spans="1:8" ht="19.5" customHeight="1">
      <c r="A67" s="59"/>
      <c r="B67" s="35">
        <v>721</v>
      </c>
      <c r="C67" s="26" t="s">
        <v>647</v>
      </c>
      <c r="D67" s="56">
        <v>1051</v>
      </c>
      <c r="E67" s="12"/>
      <c r="F67" s="12"/>
      <c r="G67" s="12"/>
      <c r="H67" s="163">
        <v>3000</v>
      </c>
    </row>
    <row r="68" spans="1:8" ht="19.5" customHeight="1">
      <c r="A68" s="59"/>
      <c r="B68" s="35" t="s">
        <v>662</v>
      </c>
      <c r="C68" s="26" t="s">
        <v>648</v>
      </c>
      <c r="D68" s="56">
        <v>1052</v>
      </c>
      <c r="E68" s="12"/>
      <c r="F68" s="12"/>
      <c r="G68" s="12"/>
      <c r="H68" s="163"/>
    </row>
    <row r="69" spans="1:8" ht="19.5" customHeight="1">
      <c r="A69" s="59"/>
      <c r="B69" s="35" t="s">
        <v>663</v>
      </c>
      <c r="C69" s="26" t="s">
        <v>649</v>
      </c>
      <c r="D69" s="56">
        <v>1053</v>
      </c>
      <c r="E69" s="12"/>
      <c r="F69" s="12"/>
      <c r="G69" s="12"/>
      <c r="H69" s="163"/>
    </row>
    <row r="70" spans="1:8" ht="19.5" customHeight="1">
      <c r="A70" s="59"/>
      <c r="B70" s="35">
        <v>723</v>
      </c>
      <c r="C70" s="20" t="s">
        <v>650</v>
      </c>
      <c r="D70" s="56">
        <v>1054</v>
      </c>
      <c r="E70" s="12"/>
      <c r="F70" s="12"/>
      <c r="G70" s="12"/>
      <c r="H70" s="163"/>
    </row>
    <row r="71" spans="1:8" ht="19.5" customHeight="1">
      <c r="A71" s="59"/>
      <c r="B71" s="968"/>
      <c r="C71" s="22" t="s">
        <v>651</v>
      </c>
      <c r="D71" s="873">
        <v>1055</v>
      </c>
      <c r="E71" s="954">
        <f>+IF(E62-E64-E67-E68+E69-E70&gt;=0,E62-E64-E67-E68+E69-E70,0)</f>
        <v>400</v>
      </c>
      <c r="F71" s="954">
        <v>1000</v>
      </c>
      <c r="G71" s="954">
        <f>+IF(G62-G64-G67-G68+G69-G70&gt;=0,G62-G64-G67-G68+G69-G70,0)</f>
        <v>3500</v>
      </c>
      <c r="H71" s="942">
        <f>+IF(H62-H64-H67-H68+H69-H70&gt;=0,H62-H64-H67-H68+H69-H70,0)</f>
        <v>1000</v>
      </c>
    </row>
    <row r="72" spans="1:8" ht="12.75" customHeight="1">
      <c r="A72" s="59"/>
      <c r="B72" s="968"/>
      <c r="C72" s="23" t="s">
        <v>652</v>
      </c>
      <c r="D72" s="873"/>
      <c r="E72" s="955"/>
      <c r="F72" s="955"/>
      <c r="G72" s="955"/>
      <c r="H72" s="943"/>
    </row>
    <row r="73" spans="1:8" ht="19.5" customHeight="1">
      <c r="A73" s="59"/>
      <c r="B73" s="968"/>
      <c r="C73" s="22" t="s">
        <v>653</v>
      </c>
      <c r="D73" s="873">
        <v>1056</v>
      </c>
      <c r="E73" s="954">
        <f>+IF(E64-E62+E67+E68-E69+E70&gt;=0,E64-E62+E67+E68-E69+E70,0)</f>
        <v>0</v>
      </c>
      <c r="F73" s="954">
        <f>+IF(F64-F62+F67+F68-F69+F70&gt;=0,F64-F62+F67+F68-F69+F70,0)</f>
        <v>0</v>
      </c>
      <c r="G73" s="954">
        <f>+IF(G64-G62+G67+G68-G69+G70&gt;=0,G64-G62+G67+G68-G69+G70,0)</f>
        <v>0</v>
      </c>
      <c r="H73" s="942">
        <f>+IF(H64-H62+H67+H68-H69+H70&gt;=0,H64-H62+H67+H68-H69+H70,0)</f>
        <v>0</v>
      </c>
    </row>
    <row r="74" spans="1:8" ht="12" customHeight="1">
      <c r="A74" s="59"/>
      <c r="B74" s="968"/>
      <c r="C74" s="23" t="s">
        <v>654</v>
      </c>
      <c r="D74" s="873"/>
      <c r="E74" s="955"/>
      <c r="F74" s="955"/>
      <c r="G74" s="955"/>
      <c r="H74" s="943"/>
    </row>
    <row r="75" spans="1:8" ht="19.5" customHeight="1">
      <c r="A75" s="59"/>
      <c r="B75" s="35"/>
      <c r="C75" s="26" t="s">
        <v>655</v>
      </c>
      <c r="D75" s="56">
        <v>1057</v>
      </c>
      <c r="E75" s="12"/>
      <c r="F75" s="12"/>
      <c r="G75" s="12"/>
      <c r="H75" s="163"/>
    </row>
    <row r="76" spans="1:8" ht="19.5" customHeight="1">
      <c r="A76" s="59"/>
      <c r="B76" s="35"/>
      <c r="C76" s="26" t="s">
        <v>856</v>
      </c>
      <c r="D76" s="56">
        <v>1058</v>
      </c>
      <c r="E76" s="12"/>
      <c r="F76" s="12"/>
      <c r="G76" s="12"/>
      <c r="H76" s="163"/>
    </row>
    <row r="77" spans="1:8" ht="19.5" customHeight="1">
      <c r="A77" s="59"/>
      <c r="B77" s="35"/>
      <c r="C77" s="26" t="s">
        <v>656</v>
      </c>
      <c r="D77" s="56">
        <v>1059</v>
      </c>
      <c r="E77" s="12"/>
      <c r="F77" s="12"/>
      <c r="G77" s="12"/>
      <c r="H77" s="163"/>
    </row>
    <row r="78" spans="1:8" ht="19.5" customHeight="1">
      <c r="A78" s="59"/>
      <c r="B78" s="35"/>
      <c r="C78" s="26" t="s">
        <v>657</v>
      </c>
      <c r="D78" s="56">
        <v>1060</v>
      </c>
      <c r="E78" s="12"/>
      <c r="F78" s="12"/>
      <c r="G78" s="12"/>
      <c r="H78" s="163"/>
    </row>
    <row r="79" spans="1:8" ht="19.5" customHeight="1">
      <c r="A79" s="59"/>
      <c r="B79" s="35"/>
      <c r="C79" s="26" t="s">
        <v>658</v>
      </c>
      <c r="D79" s="56"/>
      <c r="E79" s="12"/>
      <c r="F79" s="12"/>
      <c r="G79" s="12"/>
      <c r="H79" s="163"/>
    </row>
    <row r="80" spans="1:8" ht="19.5" customHeight="1">
      <c r="A80" s="59"/>
      <c r="B80" s="35"/>
      <c r="C80" s="26" t="s">
        <v>659</v>
      </c>
      <c r="D80" s="56">
        <v>1061</v>
      </c>
      <c r="E80" s="12"/>
      <c r="F80" s="12"/>
      <c r="G80" s="12"/>
      <c r="H80" s="163"/>
    </row>
    <row r="81" spans="1:8" ht="19.5" customHeight="1" thickBot="1">
      <c r="A81" s="59"/>
      <c r="B81" s="34"/>
      <c r="C81" s="57" t="s">
        <v>660</v>
      </c>
      <c r="D81" s="58">
        <v>1062</v>
      </c>
      <c r="E81" s="11"/>
      <c r="F81" s="11"/>
      <c r="G81" s="11"/>
      <c r="H81" s="164"/>
    </row>
  </sheetData>
  <sheetProtection/>
  <mergeCells count="60"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  <mergeCell ref="B42:B43"/>
    <mergeCell ref="D42:D43"/>
    <mergeCell ref="G56:G57"/>
    <mergeCell ref="H56:H57"/>
    <mergeCell ref="B54:B55"/>
    <mergeCell ref="D54:D55"/>
    <mergeCell ref="B56:B57"/>
    <mergeCell ref="D56:D57"/>
    <mergeCell ref="E56:E57"/>
    <mergeCell ref="F56:F57"/>
    <mergeCell ref="B62:B63"/>
    <mergeCell ref="D62:D63"/>
    <mergeCell ref="B64:B65"/>
    <mergeCell ref="D64:D65"/>
    <mergeCell ref="G36:G37"/>
    <mergeCell ref="H36:H37"/>
    <mergeCell ref="G42:G43"/>
    <mergeCell ref="H42:H43"/>
    <mergeCell ref="G54:G55"/>
    <mergeCell ref="H54:H55"/>
    <mergeCell ref="B71:B72"/>
    <mergeCell ref="D71:D72"/>
    <mergeCell ref="B73:B74"/>
    <mergeCell ref="D73:D74"/>
    <mergeCell ref="E36:E37"/>
    <mergeCell ref="F36:F37"/>
    <mergeCell ref="E42:E43"/>
    <mergeCell ref="F42:F43"/>
    <mergeCell ref="E54:E55"/>
    <mergeCell ref="F54:F55"/>
    <mergeCell ref="G71:G72"/>
    <mergeCell ref="H71:H72"/>
    <mergeCell ref="E6:H6"/>
    <mergeCell ref="B6:B7"/>
    <mergeCell ref="C6:C7"/>
    <mergeCell ref="D6:D7"/>
    <mergeCell ref="E9:E10"/>
    <mergeCell ref="F9:F10"/>
    <mergeCell ref="G9:G10"/>
    <mergeCell ref="H9:H10"/>
    <mergeCell ref="E73:E74"/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Pegan Karadžole</dc:creator>
  <cp:keywords/>
  <dc:description/>
  <cp:lastModifiedBy>Rac4</cp:lastModifiedBy>
  <cp:lastPrinted>2021-12-10T12:23:03Z</cp:lastPrinted>
  <dcterms:created xsi:type="dcterms:W3CDTF">2013-03-07T07:52:21Z</dcterms:created>
  <dcterms:modified xsi:type="dcterms:W3CDTF">2021-12-31T08:52:44Z</dcterms:modified>
  <cp:category/>
  <cp:version/>
  <cp:contentType/>
  <cp:contentStatus/>
</cp:coreProperties>
</file>